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9875" windowHeight="6690" activeTab="3"/>
  </bookViews>
  <sheets>
    <sheet name="Navigation" sheetId="3" r:id="rId1"/>
    <sheet name="Strains" sheetId="2" r:id="rId2"/>
    <sheet name="980050" sheetId="1" r:id="rId3"/>
    <sheet name="Sheet3" sheetId="4" r:id="rId4"/>
  </sheets>
  <externalReferences>
    <externalReference r:id="rId5"/>
    <externalReference r:id="rId6"/>
  </externalReferences>
  <definedNames>
    <definedName name="solver_adj" localSheetId="2" hidden="1">'980050'!$G$15:$J$15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'980050'!$H$18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P5" i="4"/>
  <c r="F39" i="1"/>
  <c r="F35"/>
  <c r="F31"/>
  <c r="F27"/>
  <c r="F23"/>
  <c r="F19"/>
  <c r="F37"/>
  <c r="F21"/>
  <c r="F42"/>
  <c r="F34"/>
  <c r="F26"/>
  <c r="F18"/>
  <c r="F40"/>
  <c r="F36"/>
  <c r="F32"/>
  <c r="F28"/>
  <c r="F24"/>
  <c r="F20"/>
  <c r="F41"/>
  <c r="F33"/>
  <c r="F29"/>
  <c r="F25"/>
  <c r="F38"/>
  <c r="F30"/>
  <c r="F22"/>
  <c r="G22" l="1"/>
  <c r="G30"/>
  <c r="G38"/>
  <c r="G25"/>
  <c r="G29"/>
  <c r="G33"/>
  <c r="G41"/>
  <c r="G20"/>
  <c r="G24"/>
  <c r="G28"/>
  <c r="G32"/>
  <c r="G36"/>
  <c r="G40"/>
  <c r="G18"/>
  <c r="G26"/>
  <c r="G34"/>
  <c r="G42"/>
  <c r="G21"/>
  <c r="G37"/>
  <c r="G19"/>
  <c r="G23"/>
  <c r="G27"/>
  <c r="G31"/>
  <c r="G35"/>
  <c r="G39"/>
  <c r="H18" l="1"/>
  <c r="M11" i="4" l="1"/>
  <c r="M5"/>
  <c r="M6"/>
  <c r="M7"/>
  <c r="M8"/>
  <c r="M9"/>
  <c r="M10"/>
  <c r="M38"/>
  <c r="M4"/>
  <c r="AG12"/>
  <c r="AF12"/>
  <c r="AF13" s="1"/>
  <c r="AI4"/>
  <c r="AI3"/>
  <c r="M12" l="1"/>
  <c r="M13" l="1"/>
  <c r="M14" l="1"/>
  <c r="M15" l="1"/>
  <c r="Q15"/>
  <c r="T15" s="1"/>
  <c r="Q14"/>
  <c r="T14" s="1"/>
  <c r="M16" l="1"/>
  <c r="Q16"/>
  <c r="T16" s="1"/>
  <c r="Q13"/>
  <c r="T13" s="1"/>
  <c r="M17" l="1"/>
  <c r="Q17"/>
  <c r="T17" s="1"/>
  <c r="Q12"/>
  <c r="T12" s="1"/>
  <c r="M18" l="1"/>
  <c r="Q18"/>
  <c r="T18" s="1"/>
  <c r="Q11"/>
  <c r="T11" s="1"/>
  <c r="M7" i="2"/>
  <c r="I7"/>
  <c r="M6"/>
  <c r="I6"/>
  <c r="M5"/>
  <c r="I5"/>
  <c r="M4"/>
  <c r="I4"/>
  <c r="M3"/>
  <c r="I3"/>
  <c r="M2"/>
  <c r="I2"/>
  <c r="M19" i="4" l="1"/>
  <c r="Q19"/>
  <c r="T19" s="1"/>
  <c r="Q10"/>
  <c r="Q20" l="1"/>
  <c r="T20" s="1"/>
  <c r="M20"/>
  <c r="Q9"/>
  <c r="T9" s="1"/>
  <c r="R10"/>
  <c r="S10" s="1"/>
  <c r="T10"/>
  <c r="M21" l="1"/>
  <c r="Q21"/>
  <c r="T21" s="1"/>
  <c r="Q8"/>
  <c r="M22" l="1"/>
  <c r="Q22"/>
  <c r="T22" s="1"/>
  <c r="T8"/>
  <c r="R8"/>
  <c r="S8" s="1"/>
  <c r="Q7"/>
  <c r="T7" s="1"/>
  <c r="M23" l="1"/>
  <c r="Q23"/>
  <c r="T23" s="1"/>
  <c r="Q6"/>
  <c r="M24" l="1"/>
  <c r="Q24"/>
  <c r="T24" s="1"/>
  <c r="Q5"/>
  <c r="T5" s="1"/>
  <c r="Q4"/>
  <c r="R6"/>
  <c r="S6" s="1"/>
  <c r="T6"/>
  <c r="M25" l="1"/>
  <c r="Q25"/>
  <c r="T25" s="1"/>
  <c r="R4"/>
  <c r="T4"/>
  <c r="M26" l="1"/>
  <c r="Q26"/>
  <c r="T26" s="1"/>
  <c r="S4"/>
  <c r="M27" l="1"/>
  <c r="Q27"/>
  <c r="T27" s="1"/>
  <c r="M28" l="1"/>
  <c r="Q28"/>
  <c r="T28" s="1"/>
  <c r="M29" l="1"/>
  <c r="Q29"/>
  <c r="T29" s="1"/>
  <c r="M30" l="1"/>
  <c r="Q30"/>
  <c r="T30" s="1"/>
  <c r="M31" l="1"/>
  <c r="Q31"/>
  <c r="T31" s="1"/>
  <c r="M32" l="1"/>
  <c r="Q32"/>
  <c r="M33" l="1"/>
  <c r="Q33"/>
  <c r="T32"/>
  <c r="R32"/>
  <c r="S32" l="1"/>
  <c r="M34"/>
  <c r="Q34"/>
  <c r="T33"/>
  <c r="R33"/>
  <c r="S33" s="1"/>
  <c r="R34" l="1"/>
  <c r="T34"/>
  <c r="M35"/>
  <c r="Q35"/>
  <c r="T35" s="1"/>
  <c r="S34" l="1"/>
  <c r="R2"/>
  <c r="M37"/>
  <c r="M36"/>
  <c r="Q36"/>
  <c r="T36" s="1"/>
</calcChain>
</file>

<file path=xl/sharedStrings.xml><?xml version="1.0" encoding="utf-8"?>
<sst xmlns="http://schemas.openxmlformats.org/spreadsheetml/2006/main" count="200" uniqueCount="85">
  <si>
    <t xml:space="preserve">                                                                                </t>
  </si>
  <si>
    <t xml:space="preserve">Run :     1  Seq   1  Rec   1  File L3A:980050  Date  3-JAN-2014 17:46:07.20    </t>
  </si>
  <si>
    <t xml:space="preserve">Mode: MW_ANGLE      Npts    25 Rpts     0                                       </t>
  </si>
  <si>
    <t xml:space="preserve">Cmon: Mon1[  DB]=   70000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</si>
  <si>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</si>
  <si>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</si>
  <si>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</si>
  <si>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-90.200 DSRD=  15.000     </t>
  </si>
  <si>
    <t xml:space="preserve">Drv : XPOS= -22.950 YPOS= -22.725 ZPOS=  16.000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</si>
  <si>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</si>
  <si>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</si>
  <si>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</si>
  <si>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L3A:980050  Date  3-JAN-2014 20:09:24.94    </t>
  </si>
  <si>
    <t xml:space="preserve">Drv : XPOS= -22.950 YPOS= -22.480 ZPOS=  14.000 DSTD=   0.000                   </t>
  </si>
  <si>
    <t xml:space="preserve">Run :     3  Seq   3  Rec   3  File L3A:980050  Date  3-JAN-2014 22:30:06.03    </t>
  </si>
  <si>
    <t xml:space="preserve">Drv : XPOS= -22.950 YPOS= -22.465 ZPOS=  12.000 DSTD=   0.000                   </t>
  </si>
  <si>
    <t xml:space="preserve">Run :     4  Seq   4  Rec   4  File L3A:980050  Date  4-JAN-2014 00:54:26.67    </t>
  </si>
  <si>
    <t xml:space="preserve">Drv : XPOS= -22.950 YPOS= -21.935 ZPOS= -12.000 DSTD=   0.000                   </t>
  </si>
  <si>
    <t xml:space="preserve">Run :     5  Seq   5  Rec   5  File L3A:980050  Date  4-JAN-2014 03:26:39.52    </t>
  </si>
  <si>
    <t xml:space="preserve">Drv : XPOS= -22.950 YPOS= -21.870 ZPOS= -16.000 DSTD=   0.000                   </t>
  </si>
  <si>
    <t xml:space="preserve">Run :     6  Seq   6  Rec   6  File L3A:980050  Date  4-JAN-2014 06:03:35.00    </t>
  </si>
  <si>
    <t xml:space="preserve">Drv : XPOS= -22.950 YPOS= -21.995 ZPOS= -24.000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</si>
  <si>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</si>
  <si>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</si>
  <si>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</si>
  <si>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</si>
  <si>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</si>
  <si>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</si>
  <si>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</si>
  <si>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</si>
  <si>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</si>
  <si>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</si>
  <si>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</si>
  <si>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</si>
  <si>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</si>
  <si>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</si>
  <si>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</si>
  <si>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</si>
  <si>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</si>
  <si>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</si>
  <si>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</si>
  <si>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</si>
  <si>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</si>
  <si>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</si>
  <si>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</si>
  <si>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</si>
  <si>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</si>
  <si>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</si>
  <si>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</si>
  <si>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</si>
  <si>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</si>
  <si>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</si>
  <si>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</si>
  <si>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</si>
  <si>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</si>
  <si>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</si>
  <si>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</si>
  <si>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</si>
  <si>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</si>
  <si>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</si>
  <si>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</si>
  <si>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</si>
  <si>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</si>
  <si>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</si>
  <si>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</si>
  <si>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</si>
  <si>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Slope</t>
  </si>
  <si>
    <t>End of plate</t>
  </si>
  <si>
    <t>Ref point</t>
  </si>
  <si>
    <t>Line</t>
  </si>
  <si>
    <t>Z-AXIS</t>
  </si>
  <si>
    <t>Y-Wall - Telescope</t>
  </si>
  <si>
    <t>Ywall - normal</t>
  </si>
  <si>
    <t>Ywall-True-Long</t>
  </si>
  <si>
    <t>Ywall- calc</t>
  </si>
  <si>
    <t>Squared errors</t>
  </si>
  <si>
    <t>Discrepancy</t>
  </si>
  <si>
    <t>X</t>
  </si>
  <si>
    <t>Calc</t>
  </si>
  <si>
    <t>Error</t>
  </si>
  <si>
    <t>CHI2</t>
  </si>
  <si>
    <t>Amp</t>
  </si>
  <si>
    <t>Ycentre</t>
  </si>
  <si>
    <t>Width</t>
  </si>
  <si>
    <t>Back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</si>
</sst>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0" quotePrefix="1" applyNumberFormat="1" applyAlignment="1">
      <alignment horizontal="center"/>
    </xf>
    <xf numFmtId="165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'980050'!$B$18:$B$42</c:f>
              <c:numCache>
                <c:formatCode>General</c:formatCode>
                <c:ptCount val="25"/>
                <c:pt idx="0">
                  <c:v>-22.73</c:v>
                </c:pt>
                <c:pt idx="1">
                  <c:v>-22.815000000000001</c:v>
                </c:pt>
                <c:pt idx="2">
                  <c:v>-22.88</c:v>
                </c:pt>
                <c:pt idx="3">
                  <c:v>-22.965</c:v>
                </c:pt>
                <c:pt idx="4">
                  <c:v>-23.03</c:v>
                </c:pt>
                <c:pt idx="5">
                  <c:v>-23.11</c:v>
                </c:pt>
                <c:pt idx="6">
                  <c:v>-23.195</c:v>
                </c:pt>
                <c:pt idx="7">
                  <c:v>-23.254999999999999</c:v>
                </c:pt>
                <c:pt idx="8">
                  <c:v>-23.335000000000001</c:v>
                </c:pt>
                <c:pt idx="9">
                  <c:v>-23.405000000000001</c:v>
                </c:pt>
                <c:pt idx="10">
                  <c:v>-23.484999999999999</c:v>
                </c:pt>
                <c:pt idx="11">
                  <c:v>-23.565000000000001</c:v>
                </c:pt>
                <c:pt idx="12">
                  <c:v>-23.635000000000002</c:v>
                </c:pt>
                <c:pt idx="13">
                  <c:v>-23.715</c:v>
                </c:pt>
                <c:pt idx="14">
                  <c:v>-23.78</c:v>
                </c:pt>
                <c:pt idx="15">
                  <c:v>-23.864999999999998</c:v>
                </c:pt>
                <c:pt idx="16">
                  <c:v>-23.94</c:v>
                </c:pt>
                <c:pt idx="17">
                  <c:v>-24.01</c:v>
                </c:pt>
                <c:pt idx="18">
                  <c:v>-24.09</c:v>
                </c:pt>
                <c:pt idx="19">
                  <c:v>-24.155000000000001</c:v>
                </c:pt>
                <c:pt idx="20">
                  <c:v>-24.24</c:v>
                </c:pt>
                <c:pt idx="21">
                  <c:v>-24.315000000000001</c:v>
                </c:pt>
                <c:pt idx="22">
                  <c:v>-24.38</c:v>
                </c:pt>
                <c:pt idx="23">
                  <c:v>-24.46</c:v>
                </c:pt>
                <c:pt idx="24">
                  <c:v>-24.53</c:v>
                </c:pt>
              </c:numCache>
            </c:numRef>
          </c:xVal>
          <c:yVal>
            <c:numRef>
              <c:f>'980050'!$E$18:$E$42</c:f>
              <c:numCache>
                <c:formatCode>General</c:formatCode>
                <c:ptCount val="25"/>
                <c:pt idx="0">
                  <c:v>808</c:v>
                </c:pt>
                <c:pt idx="1">
                  <c:v>752</c:v>
                </c:pt>
                <c:pt idx="2">
                  <c:v>822</c:v>
                </c:pt>
                <c:pt idx="3">
                  <c:v>820</c:v>
                </c:pt>
                <c:pt idx="4">
                  <c:v>767</c:v>
                </c:pt>
                <c:pt idx="5">
                  <c:v>759</c:v>
                </c:pt>
                <c:pt idx="6">
                  <c:v>782</c:v>
                </c:pt>
                <c:pt idx="7">
                  <c:v>809</c:v>
                </c:pt>
                <c:pt idx="8">
                  <c:v>768</c:v>
                </c:pt>
                <c:pt idx="9">
                  <c:v>823</c:v>
                </c:pt>
                <c:pt idx="10">
                  <c:v>751</c:v>
                </c:pt>
                <c:pt idx="11">
                  <c:v>675</c:v>
                </c:pt>
                <c:pt idx="12">
                  <c:v>714</c:v>
                </c:pt>
                <c:pt idx="13">
                  <c:v>633</c:v>
                </c:pt>
                <c:pt idx="14">
                  <c:v>649</c:v>
                </c:pt>
                <c:pt idx="15">
                  <c:v>654</c:v>
                </c:pt>
                <c:pt idx="16">
                  <c:v>657</c:v>
                </c:pt>
                <c:pt idx="17">
                  <c:v>633</c:v>
                </c:pt>
                <c:pt idx="18">
                  <c:v>655</c:v>
                </c:pt>
                <c:pt idx="19">
                  <c:v>624</c:v>
                </c:pt>
                <c:pt idx="20">
                  <c:v>595</c:v>
                </c:pt>
                <c:pt idx="21">
                  <c:v>647</c:v>
                </c:pt>
                <c:pt idx="22">
                  <c:v>633</c:v>
                </c:pt>
                <c:pt idx="23">
                  <c:v>634</c:v>
                </c:pt>
                <c:pt idx="24">
                  <c:v>638</c:v>
                </c:pt>
              </c:numCache>
            </c:numRef>
          </c:yVal>
        </c:ser>
        <c:ser>
          <c:idx val="1"/>
          <c:order val="1"/>
          <c:spPr>
            <a:ln w="476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'980050'!$B$18:$B$42</c:f>
              <c:numCache>
                <c:formatCode>General</c:formatCode>
                <c:ptCount val="25"/>
                <c:pt idx="0">
                  <c:v>-22.73</c:v>
                </c:pt>
                <c:pt idx="1">
                  <c:v>-22.815000000000001</c:v>
                </c:pt>
                <c:pt idx="2">
                  <c:v>-22.88</c:v>
                </c:pt>
                <c:pt idx="3">
                  <c:v>-22.965</c:v>
                </c:pt>
                <c:pt idx="4">
                  <c:v>-23.03</c:v>
                </c:pt>
                <c:pt idx="5">
                  <c:v>-23.11</c:v>
                </c:pt>
                <c:pt idx="6">
                  <c:v>-23.195</c:v>
                </c:pt>
                <c:pt idx="7">
                  <c:v>-23.254999999999999</c:v>
                </c:pt>
                <c:pt idx="8">
                  <c:v>-23.335000000000001</c:v>
                </c:pt>
                <c:pt idx="9">
                  <c:v>-23.405000000000001</c:v>
                </c:pt>
                <c:pt idx="10">
                  <c:v>-23.484999999999999</c:v>
                </c:pt>
                <c:pt idx="11">
                  <c:v>-23.565000000000001</c:v>
                </c:pt>
                <c:pt idx="12">
                  <c:v>-23.635000000000002</c:v>
                </c:pt>
                <c:pt idx="13">
                  <c:v>-23.715</c:v>
                </c:pt>
                <c:pt idx="14">
                  <c:v>-23.78</c:v>
                </c:pt>
                <c:pt idx="15">
                  <c:v>-23.864999999999998</c:v>
                </c:pt>
                <c:pt idx="16">
                  <c:v>-23.94</c:v>
                </c:pt>
                <c:pt idx="17">
                  <c:v>-24.01</c:v>
                </c:pt>
                <c:pt idx="18">
                  <c:v>-24.09</c:v>
                </c:pt>
                <c:pt idx="19">
                  <c:v>-24.155000000000001</c:v>
                </c:pt>
                <c:pt idx="20">
                  <c:v>-24.24</c:v>
                </c:pt>
                <c:pt idx="21">
                  <c:v>-24.315000000000001</c:v>
                </c:pt>
                <c:pt idx="22">
                  <c:v>-24.38</c:v>
                </c:pt>
                <c:pt idx="23">
                  <c:v>-24.46</c:v>
                </c:pt>
                <c:pt idx="24">
                  <c:v>-24.53</c:v>
                </c:pt>
              </c:numCache>
            </c:numRef>
          </c:xVal>
          <c:yVal>
            <c:numRef>
              <c:f>'980050'!$F$18:$F$42</c:f>
              <c:numCache>
                <c:formatCode>General</c:formatCode>
                <c:ptCount val="25"/>
                <c:pt idx="0">
                  <c:v>789.4287297656565</c:v>
                </c:pt>
                <c:pt idx="1">
                  <c:v>789.4287297656565</c:v>
                </c:pt>
                <c:pt idx="2">
                  <c:v>789.4287297656565</c:v>
                </c:pt>
                <c:pt idx="3">
                  <c:v>789.4287297656565</c:v>
                </c:pt>
                <c:pt idx="4">
                  <c:v>789.4287297656565</c:v>
                </c:pt>
                <c:pt idx="5">
                  <c:v>789.4287297656565</c:v>
                </c:pt>
                <c:pt idx="6">
                  <c:v>789.4287297656565</c:v>
                </c:pt>
                <c:pt idx="7">
                  <c:v>789.4287297656565</c:v>
                </c:pt>
                <c:pt idx="8">
                  <c:v>789.4287297656565</c:v>
                </c:pt>
                <c:pt idx="9">
                  <c:v>782.34183888537621</c:v>
                </c:pt>
                <c:pt idx="10">
                  <c:v>755.20655160650801</c:v>
                </c:pt>
                <c:pt idx="11">
                  <c:v>707.9766452179183</c:v>
                </c:pt>
                <c:pt idx="12">
                  <c:v>669.12264022352599</c:v>
                </c:pt>
                <c:pt idx="13">
                  <c:v>643.77255174118761</c:v>
                </c:pt>
                <c:pt idx="14">
                  <c:v>638.09805057534197</c:v>
                </c:pt>
                <c:pt idx="15">
                  <c:v>638.09805057534197</c:v>
                </c:pt>
                <c:pt idx="16">
                  <c:v>638.09805057534197</c:v>
                </c:pt>
                <c:pt idx="17">
                  <c:v>638.09805057534197</c:v>
                </c:pt>
                <c:pt idx="18">
                  <c:v>638.09805057534197</c:v>
                </c:pt>
                <c:pt idx="19">
                  <c:v>638.09805057534197</c:v>
                </c:pt>
                <c:pt idx="20">
                  <c:v>638.09805057534197</c:v>
                </c:pt>
                <c:pt idx="21">
                  <c:v>638.09805057534197</c:v>
                </c:pt>
                <c:pt idx="22">
                  <c:v>638.09805057534197</c:v>
                </c:pt>
                <c:pt idx="23">
                  <c:v>638.09805057534197</c:v>
                </c:pt>
                <c:pt idx="24">
                  <c:v>638.09805057534197</c:v>
                </c:pt>
              </c:numCache>
            </c:numRef>
          </c:yVal>
        </c:ser>
        <c:axId val="55016448"/>
        <c:axId val="55014912"/>
      </c:scatterChart>
      <c:valAx>
        <c:axId val="55016448"/>
        <c:scaling>
          <c:orientation val="minMax"/>
        </c:scaling>
        <c:axPos val="b"/>
        <c:numFmt formatCode="General" sourceLinked="1"/>
        <c:tickLblPos val="nextTo"/>
        <c:crossAx val="55014912"/>
        <c:crosses val="autoZero"/>
        <c:crossBetween val="midCat"/>
      </c:valAx>
      <c:valAx>
        <c:axId val="55014912"/>
        <c:scaling>
          <c:orientation val="minMax"/>
          <c:max val="900"/>
          <c:min val="550"/>
        </c:scaling>
        <c:axPos val="l"/>
        <c:majorGridlines/>
        <c:numFmt formatCode="General" sourceLinked="1"/>
        <c:tickLblPos val="nextTo"/>
        <c:crossAx val="5501644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[2]Sheet1!$L$4:$L$36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[2]Sheet1!$N$4:$N$36</c:f>
              <c:numCache>
                <c:formatCode>General</c:formatCode>
                <c:ptCount val="33"/>
                <c:pt idx="0">
                  <c:v>-9.6349999999999998</c:v>
                </c:pt>
                <c:pt idx="1">
                  <c:v>-9.5850000000000009</c:v>
                </c:pt>
                <c:pt idx="2">
                  <c:v>-9.7100000000000009</c:v>
                </c:pt>
                <c:pt idx="3">
                  <c:v>-9.6750000000000007</c:v>
                </c:pt>
                <c:pt idx="4">
                  <c:v>-9.5850000000000009</c:v>
                </c:pt>
                <c:pt idx="5">
                  <c:v>-9.6549999999999994</c:v>
                </c:pt>
                <c:pt idx="6">
                  <c:v>-9.6999999999999993</c:v>
                </c:pt>
                <c:pt idx="7">
                  <c:v>-9.64</c:v>
                </c:pt>
                <c:pt idx="8">
                  <c:v>-9.8149999999999995</c:v>
                </c:pt>
                <c:pt idx="9">
                  <c:v>-10.025</c:v>
                </c:pt>
                <c:pt idx="10">
                  <c:v>-10.375</c:v>
                </c:pt>
                <c:pt idx="11">
                  <c:v>-10.555</c:v>
                </c:pt>
                <c:pt idx="12">
                  <c:v>-10.615</c:v>
                </c:pt>
                <c:pt idx="13">
                  <c:v>-10.69</c:v>
                </c:pt>
                <c:pt idx="14">
                  <c:v>-10.8</c:v>
                </c:pt>
                <c:pt idx="15">
                  <c:v>-10.865</c:v>
                </c:pt>
                <c:pt idx="16">
                  <c:v>-10.855</c:v>
                </c:pt>
                <c:pt idx="17">
                  <c:v>-10.83</c:v>
                </c:pt>
                <c:pt idx="18">
                  <c:v>-10.84</c:v>
                </c:pt>
                <c:pt idx="19">
                  <c:v>-10.835000000000001</c:v>
                </c:pt>
                <c:pt idx="20">
                  <c:v>-10.835000000000001</c:v>
                </c:pt>
                <c:pt idx="21">
                  <c:v>-10.85</c:v>
                </c:pt>
                <c:pt idx="22">
                  <c:v>-10.75</c:v>
                </c:pt>
                <c:pt idx="23">
                  <c:v>-10.74</c:v>
                </c:pt>
                <c:pt idx="24">
                  <c:v>-10.605</c:v>
                </c:pt>
                <c:pt idx="25">
                  <c:v>-10.414999999999999</c:v>
                </c:pt>
                <c:pt idx="26">
                  <c:v>-10.42</c:v>
                </c:pt>
                <c:pt idx="27">
                  <c:v>-10.435</c:v>
                </c:pt>
                <c:pt idx="28">
                  <c:v>-10.52</c:v>
                </c:pt>
                <c:pt idx="29">
                  <c:v>-10.654999999999999</c:v>
                </c:pt>
                <c:pt idx="30">
                  <c:v>-10.78</c:v>
                </c:pt>
                <c:pt idx="31">
                  <c:v>-10.795</c:v>
                </c:pt>
                <c:pt idx="32">
                  <c:v>-10.555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[2]Sheet1!$L$4:$L$36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[2]Sheet1!$O$4:$O$36</c:f>
              <c:numCache>
                <c:formatCode>General</c:formatCode>
                <c:ptCount val="33"/>
                <c:pt idx="0">
                  <c:v>-12.33</c:v>
                </c:pt>
                <c:pt idx="1">
                  <c:v>-12.33</c:v>
                </c:pt>
                <c:pt idx="2">
                  <c:v>-12.33</c:v>
                </c:pt>
                <c:pt idx="3">
                  <c:v>-12.33</c:v>
                </c:pt>
                <c:pt idx="4">
                  <c:v>-12.33</c:v>
                </c:pt>
                <c:pt idx="5">
                  <c:v>-12.33</c:v>
                </c:pt>
                <c:pt idx="6">
                  <c:v>-12.33</c:v>
                </c:pt>
                <c:pt idx="7">
                  <c:v>-12.33</c:v>
                </c:pt>
                <c:pt idx="8">
                  <c:v>-12.494999999999999</c:v>
                </c:pt>
                <c:pt idx="9">
                  <c:v>-12.705</c:v>
                </c:pt>
                <c:pt idx="10">
                  <c:v>-13.055</c:v>
                </c:pt>
                <c:pt idx="11">
                  <c:v>-13.234999999999999</c:v>
                </c:pt>
                <c:pt idx="12">
                  <c:v>-13.295</c:v>
                </c:pt>
                <c:pt idx="13">
                  <c:v>-13.37</c:v>
                </c:pt>
                <c:pt idx="14">
                  <c:v>-13.48</c:v>
                </c:pt>
                <c:pt idx="15">
                  <c:v>-13.545</c:v>
                </c:pt>
                <c:pt idx="16">
                  <c:v>-13.535</c:v>
                </c:pt>
                <c:pt idx="17">
                  <c:v>-13.51</c:v>
                </c:pt>
                <c:pt idx="18">
                  <c:v>-13.52</c:v>
                </c:pt>
                <c:pt idx="19">
                  <c:v>-13.515000000000001</c:v>
                </c:pt>
                <c:pt idx="20">
                  <c:v>-13.515000000000001</c:v>
                </c:pt>
                <c:pt idx="21">
                  <c:v>-13.53</c:v>
                </c:pt>
                <c:pt idx="22">
                  <c:v>-13.43</c:v>
                </c:pt>
                <c:pt idx="23">
                  <c:v>-13.42</c:v>
                </c:pt>
                <c:pt idx="24">
                  <c:v>-13.285</c:v>
                </c:pt>
                <c:pt idx="25">
                  <c:v>-13.094999999999999</c:v>
                </c:pt>
                <c:pt idx="26">
                  <c:v>-13.1</c:v>
                </c:pt>
                <c:pt idx="27">
                  <c:v>-13.115</c:v>
                </c:pt>
                <c:pt idx="28">
                  <c:v>-13.2</c:v>
                </c:pt>
                <c:pt idx="29">
                  <c:v>-13.334999999999999</c:v>
                </c:pt>
                <c:pt idx="30">
                  <c:v>-13.459999999999999</c:v>
                </c:pt>
                <c:pt idx="31">
                  <c:v>-13.475</c:v>
                </c:pt>
                <c:pt idx="32">
                  <c:v>-13.234999999999999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[2]Sheet1!$L$4:$L$36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[2]Sheet1!$P$4:$P$36</c:f>
              <c:numCache>
                <c:formatCode>0.000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[2]Sheet1!$X$4:$X$9</c:f>
              <c:numCache>
                <c:formatCode>General</c:formatCode>
                <c:ptCount val="6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-13</c:v>
                </c:pt>
                <c:pt idx="5">
                  <c:v>-14</c:v>
                </c:pt>
              </c:numCache>
            </c:numRef>
          </c:xVal>
          <c:yVal>
            <c:numRef>
              <c:f>[2]Sheet1!$AB$4:$AB$9</c:f>
              <c:numCache>
                <c:formatCode>General</c:formatCode>
                <c:ptCount val="6"/>
                <c:pt idx="0">
                  <c:v>-13.12</c:v>
                </c:pt>
                <c:pt idx="1">
                  <c:v>-13.12</c:v>
                </c:pt>
                <c:pt idx="2">
                  <c:v>-13.12</c:v>
                </c:pt>
                <c:pt idx="3">
                  <c:v>-14.12</c:v>
                </c:pt>
                <c:pt idx="4">
                  <c:v>-14.254999999999999</c:v>
                </c:pt>
                <c:pt idx="5">
                  <c:v>-14.379999999999999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[2]Sheet1!$X$4:$X$9</c:f>
              <c:numCache>
                <c:formatCode>General</c:formatCode>
                <c:ptCount val="6"/>
                <c:pt idx="0">
                  <c:v>16</c:v>
                </c:pt>
                <c:pt idx="1">
                  <c:v>14</c:v>
                </c:pt>
                <c:pt idx="2">
                  <c:v>12</c:v>
                </c:pt>
                <c:pt idx="3">
                  <c:v>-12</c:v>
                </c:pt>
                <c:pt idx="4">
                  <c:v>-13</c:v>
                </c:pt>
                <c:pt idx="5">
                  <c:v>-14</c:v>
                </c:pt>
              </c:numCache>
            </c:numRef>
          </c:xVal>
          <c:yVal>
            <c:numRef>
              <c:f>[2]Sheet1!$AA$4:$AA$9</c:f>
              <c:numCache>
                <c:formatCode>General</c:formatCode>
                <c:ptCount val="6"/>
                <c:pt idx="0">
                  <c:v>-11.2</c:v>
                </c:pt>
                <c:pt idx="1">
                  <c:v>-11.2</c:v>
                </c:pt>
                <c:pt idx="2">
                  <c:v>-11.2</c:v>
                </c:pt>
                <c:pt idx="3">
                  <c:v>-12.2</c:v>
                </c:pt>
                <c:pt idx="4">
                  <c:v>-12.334999999999999</c:v>
                </c:pt>
                <c:pt idx="5">
                  <c:v>-12.459999999999999</c:v>
                </c:pt>
              </c:numCache>
            </c:numRef>
          </c:yVal>
        </c:ser>
        <c:axId val="97846016"/>
        <c:axId val="97847552"/>
      </c:scatterChart>
      <c:valAx>
        <c:axId val="97846016"/>
        <c:scaling>
          <c:orientation val="minMax"/>
        </c:scaling>
        <c:axPos val="b"/>
        <c:numFmt formatCode="General" sourceLinked="1"/>
        <c:tickLblPos val="nextTo"/>
        <c:crossAx val="97847552"/>
        <c:crosses val="autoZero"/>
        <c:crossBetween val="midCat"/>
      </c:valAx>
      <c:valAx>
        <c:axId val="97847552"/>
        <c:scaling>
          <c:orientation val="minMax"/>
          <c:max val="-9"/>
          <c:min val="-15"/>
        </c:scaling>
        <c:axPos val="l"/>
        <c:majorGridlines/>
        <c:numFmt formatCode="General" sourceLinked="1"/>
        <c:tickLblPos val="nextTo"/>
        <c:crossAx val="978460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[2]Sheet1!$L$4:$L$36</c:f>
              <c:numCache>
                <c:formatCode>General</c:formatCode>
                <c:ptCount val="33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-1</c:v>
                </c:pt>
                <c:pt idx="18">
                  <c:v>-2</c:v>
                </c:pt>
                <c:pt idx="19">
                  <c:v>-3</c:v>
                </c:pt>
                <c:pt idx="20">
                  <c:v>-4</c:v>
                </c:pt>
                <c:pt idx="21">
                  <c:v>-5</c:v>
                </c:pt>
                <c:pt idx="22">
                  <c:v>-6</c:v>
                </c:pt>
                <c:pt idx="23">
                  <c:v>-7</c:v>
                </c:pt>
                <c:pt idx="24">
                  <c:v>-8</c:v>
                </c:pt>
                <c:pt idx="25">
                  <c:v>-9</c:v>
                </c:pt>
                <c:pt idx="26">
                  <c:v>-10</c:v>
                </c:pt>
                <c:pt idx="27">
                  <c:v>-11</c:v>
                </c:pt>
                <c:pt idx="28">
                  <c:v>-12</c:v>
                </c:pt>
                <c:pt idx="29">
                  <c:v>-13</c:v>
                </c:pt>
                <c:pt idx="30">
                  <c:v>-14</c:v>
                </c:pt>
                <c:pt idx="31">
                  <c:v>-15</c:v>
                </c:pt>
                <c:pt idx="32">
                  <c:v>-16</c:v>
                </c:pt>
              </c:numCache>
            </c:numRef>
          </c:xVal>
          <c:yVal>
            <c:numRef>
              <c:f>[2]Sheet1!$P$4:$P$36</c:f>
              <c:numCache>
                <c:formatCode>0.000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axId val="97884032"/>
        <c:axId val="97885568"/>
      </c:scatterChart>
      <c:valAx>
        <c:axId val="97884032"/>
        <c:scaling>
          <c:orientation val="minMax"/>
        </c:scaling>
        <c:axPos val="b"/>
        <c:numFmt formatCode="General" sourceLinked="1"/>
        <c:tickLblPos val="nextTo"/>
        <c:crossAx val="97885568"/>
        <c:crosses val="autoZero"/>
        <c:crossBetween val="midCat"/>
      </c:valAx>
      <c:valAx>
        <c:axId val="97885568"/>
        <c:scaling>
          <c:orientation val="minMax"/>
        </c:scaling>
        <c:axPos val="l"/>
        <c:majorGridlines/>
        <c:numFmt formatCode="0.000" sourceLinked="1"/>
        <c:tickLblPos val="nextTo"/>
        <c:crossAx val="9788403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4677537182852143"/>
                  <c:y val="-0.14405803441236545"/>
                </c:manualLayout>
              </c:layout>
              <c:numFmt formatCode="#,##0.00000" sourceLinked="0"/>
            </c:trendlineLbl>
          </c:trendline>
          <c:xVal>
            <c:numRef>
              <c:f>[2]Sheet1!$L$4:$L$10</c:f>
              <c:numCache>
                <c:formatCode>General</c:formatCode>
                <c:ptCount val="7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</c:numCache>
            </c:numRef>
          </c:xVal>
          <c:yVal>
            <c:numRef>
              <c:f>[2]Sheet1!$P$4:$P$10</c:f>
              <c:numCache>
                <c:formatCode>0.000</c:formatCode>
                <c:ptCount val="7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</c:numCache>
            </c:numRef>
          </c:yVal>
        </c:ser>
        <c:axId val="97897856"/>
        <c:axId val="96216192"/>
      </c:scatterChart>
      <c:valAx>
        <c:axId val="97897856"/>
        <c:scaling>
          <c:orientation val="minMax"/>
        </c:scaling>
        <c:axPos val="b"/>
        <c:numFmt formatCode="General" sourceLinked="1"/>
        <c:tickLblPos val="nextTo"/>
        <c:crossAx val="96216192"/>
        <c:crosses val="autoZero"/>
        <c:crossBetween val="midCat"/>
      </c:valAx>
      <c:valAx>
        <c:axId val="96216192"/>
        <c:scaling>
          <c:orientation val="minMax"/>
        </c:scaling>
        <c:axPos val="l"/>
        <c:majorGridlines/>
        <c:numFmt formatCode="0.000" sourceLinked="1"/>
        <c:tickLblPos val="nextTo"/>
        <c:crossAx val="978978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17</xdr:row>
      <xdr:rowOff>152400</xdr:rowOff>
    </xdr:from>
    <xdr:to>
      <xdr:col>16</xdr:col>
      <xdr:colOff>466725</xdr:colOff>
      <xdr:row>32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314325</xdr:colOff>
      <xdr:row>33</xdr:row>
      <xdr:rowOff>123825</xdr:rowOff>
    </xdr:from>
    <xdr:to>
      <xdr:col>35</xdr:col>
      <xdr:colOff>57150</xdr:colOff>
      <xdr:row>49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533400</xdr:colOff>
      <xdr:row>16</xdr:row>
      <xdr:rowOff>152400</xdr:rowOff>
    </xdr:from>
    <xdr:to>
      <xdr:col>35</xdr:col>
      <xdr:colOff>95250</xdr:colOff>
      <xdr:row>31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314325</xdr:colOff>
      <xdr:row>21</xdr:row>
      <xdr:rowOff>104775</xdr:rowOff>
    </xdr:from>
    <xdr:to>
      <xdr:col>28</xdr:col>
      <xdr:colOff>257175</xdr:colOff>
      <xdr:row>35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Microsoft%20Office\Office12\xlstart\Parse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NRC_User/980%20-%20Ramjaun/Weld%20C/Weld%20C%20-%20Setup%20file%20for%20strain%20scans,%20longitudin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4">
          <cell r="L4">
            <v>16</v>
          </cell>
          <cell r="N4">
            <v>-9.6349999999999998</v>
          </cell>
          <cell r="O4">
            <v>-12.33</v>
          </cell>
          <cell r="P4">
            <v>-12.410053232406153</v>
          </cell>
          <cell r="X4">
            <v>16</v>
          </cell>
          <cell r="AA4">
            <v>-11.2</v>
          </cell>
          <cell r="AB4">
            <v>-13.12</v>
          </cell>
        </row>
        <row r="5">
          <cell r="L5">
            <v>15</v>
          </cell>
          <cell r="N5">
            <v>-9.5850000000000009</v>
          </cell>
          <cell r="O5">
            <v>-12.33</v>
          </cell>
          <cell r="P5">
            <v>-12.388037543435935</v>
          </cell>
          <cell r="X5">
            <v>14</v>
          </cell>
          <cell r="AA5">
            <v>-11.2</v>
          </cell>
          <cell r="AB5">
            <v>-13.12</v>
          </cell>
        </row>
        <row r="6">
          <cell r="L6">
            <v>14</v>
          </cell>
          <cell r="N6">
            <v>-9.7100000000000009</v>
          </cell>
          <cell r="O6">
            <v>-12.33</v>
          </cell>
          <cell r="P6">
            <v>-12.338637708134279</v>
          </cell>
          <cell r="X6">
            <v>12</v>
          </cell>
          <cell r="AA6">
            <v>-11.2</v>
          </cell>
          <cell r="AB6">
            <v>-13.12</v>
          </cell>
        </row>
        <row r="7">
          <cell r="L7">
            <v>13</v>
          </cell>
          <cell r="N7">
            <v>-9.6750000000000007</v>
          </cell>
          <cell r="O7">
            <v>-12.33</v>
          </cell>
          <cell r="P7">
            <v>-12.301287435323525</v>
          </cell>
          <cell r="X7">
            <v>-12</v>
          </cell>
          <cell r="AA7">
            <v>-12.2</v>
          </cell>
          <cell r="AB7">
            <v>-14.12</v>
          </cell>
        </row>
        <row r="8">
          <cell r="L8">
            <v>12</v>
          </cell>
          <cell r="N8">
            <v>-9.5850000000000009</v>
          </cell>
          <cell r="O8">
            <v>-12.33</v>
          </cell>
          <cell r="P8">
            <v>-12.285501010220715</v>
          </cell>
          <cell r="X8">
            <v>-13</v>
          </cell>
          <cell r="AA8">
            <v>-12.334999999999999</v>
          </cell>
          <cell r="AB8">
            <v>-14.254999999999999</v>
          </cell>
        </row>
        <row r="9">
          <cell r="L9">
            <v>11</v>
          </cell>
          <cell r="N9">
            <v>-9.6549999999999994</v>
          </cell>
          <cell r="O9">
            <v>-12.33</v>
          </cell>
          <cell r="P9">
            <v>-12.247773748162029</v>
          </cell>
          <cell r="X9">
            <v>-14</v>
          </cell>
          <cell r="AA9">
            <v>-12.459999999999999</v>
          </cell>
          <cell r="AB9">
            <v>-14.379999999999999</v>
          </cell>
        </row>
        <row r="10">
          <cell r="L10">
            <v>10</v>
          </cell>
          <cell r="N10">
            <v>-9.6999999999999993</v>
          </cell>
          <cell r="O10">
            <v>-12.33</v>
          </cell>
          <cell r="P10">
            <v>-12.219823787215148</v>
          </cell>
        </row>
        <row r="11">
          <cell r="L11">
            <v>9</v>
          </cell>
          <cell r="N11">
            <v>-9.64</v>
          </cell>
          <cell r="O11">
            <v>-12.33</v>
          </cell>
          <cell r="P11">
            <v>-12.159085664169838</v>
          </cell>
        </row>
        <row r="12">
          <cell r="L12">
            <v>8</v>
          </cell>
          <cell r="N12">
            <v>-9.8149999999999995</v>
          </cell>
          <cell r="O12">
            <v>-12.494999999999999</v>
          </cell>
          <cell r="P12">
            <v>-12.342963233937429</v>
          </cell>
        </row>
        <row r="13">
          <cell r="L13">
            <v>7</v>
          </cell>
          <cell r="N13">
            <v>-10.025</v>
          </cell>
          <cell r="O13">
            <v>-12.705</v>
          </cell>
          <cell r="P13">
            <v>-12.595342013812655</v>
          </cell>
        </row>
        <row r="14">
          <cell r="L14">
            <v>6</v>
          </cell>
          <cell r="N14">
            <v>-10.375</v>
          </cell>
          <cell r="O14">
            <v>-13.055</v>
          </cell>
          <cell r="P14">
            <v>-12.742484504167422</v>
          </cell>
        </row>
        <row r="15">
          <cell r="L15">
            <v>5</v>
          </cell>
          <cell r="N15">
            <v>-10.555</v>
          </cell>
          <cell r="O15">
            <v>-13.234999999999999</v>
          </cell>
          <cell r="P15">
            <v>-12.861909112569638</v>
          </cell>
        </row>
        <row r="16">
          <cell r="L16">
            <v>4</v>
          </cell>
          <cell r="N16">
            <v>-10.615</v>
          </cell>
          <cell r="O16">
            <v>-13.295</v>
          </cell>
          <cell r="P16">
            <v>-12.918957491619231</v>
          </cell>
        </row>
        <row r="17">
          <cell r="L17">
            <v>3</v>
          </cell>
          <cell r="N17">
            <v>-10.69</v>
          </cell>
          <cell r="O17">
            <v>-13.37</v>
          </cell>
          <cell r="P17">
            <v>-13.008405239582213</v>
          </cell>
        </row>
        <row r="18">
          <cell r="L18">
            <v>2</v>
          </cell>
          <cell r="N18">
            <v>-10.8</v>
          </cell>
          <cell r="O18">
            <v>-13.48</v>
          </cell>
          <cell r="P18">
            <v>-13.118976541159759</v>
          </cell>
        </row>
        <row r="19">
          <cell r="L19">
            <v>1</v>
          </cell>
          <cell r="N19">
            <v>-10.865</v>
          </cell>
          <cell r="O19">
            <v>-13.545</v>
          </cell>
          <cell r="P19">
            <v>-13.118796809818512</v>
          </cell>
        </row>
        <row r="20">
          <cell r="L20">
            <v>0</v>
          </cell>
          <cell r="N20">
            <v>-10.855</v>
          </cell>
          <cell r="O20">
            <v>-13.535</v>
          </cell>
          <cell r="P20">
            <v>-13.202300882877196</v>
          </cell>
        </row>
        <row r="21">
          <cell r="L21">
            <v>-1</v>
          </cell>
          <cell r="N21">
            <v>-10.83</v>
          </cell>
          <cell r="O21">
            <v>-13.51</v>
          </cell>
          <cell r="P21">
            <v>-13.174963660199229</v>
          </cell>
        </row>
        <row r="22">
          <cell r="L22">
            <v>-2</v>
          </cell>
          <cell r="N22">
            <v>-10.84</v>
          </cell>
          <cell r="O22">
            <v>-13.52</v>
          </cell>
          <cell r="P22">
            <v>-13.176049655827503</v>
          </cell>
        </row>
        <row r="23">
          <cell r="L23">
            <v>-3</v>
          </cell>
          <cell r="N23">
            <v>-10.835000000000001</v>
          </cell>
          <cell r="O23">
            <v>-13.515000000000001</v>
          </cell>
          <cell r="P23">
            <v>-13.103418441878036</v>
          </cell>
        </row>
        <row r="24">
          <cell r="L24">
            <v>-4</v>
          </cell>
          <cell r="N24">
            <v>-10.835000000000001</v>
          </cell>
          <cell r="O24">
            <v>-13.515000000000001</v>
          </cell>
          <cell r="P24">
            <v>-12.972891282987765</v>
          </cell>
        </row>
        <row r="25">
          <cell r="L25">
            <v>-5</v>
          </cell>
          <cell r="N25">
            <v>-10.85</v>
          </cell>
          <cell r="O25">
            <v>-13.53</v>
          </cell>
          <cell r="P25">
            <v>-12.880743055818757</v>
          </cell>
        </row>
        <row r="26">
          <cell r="L26">
            <v>-6</v>
          </cell>
          <cell r="N26">
            <v>-10.75</v>
          </cell>
          <cell r="O26">
            <v>-13.43</v>
          </cell>
          <cell r="P26">
            <v>-12.804070119378162</v>
          </cell>
        </row>
        <row r="27">
          <cell r="L27">
            <v>-7</v>
          </cell>
          <cell r="N27">
            <v>-10.74</v>
          </cell>
          <cell r="O27">
            <v>-13.42</v>
          </cell>
          <cell r="P27">
            <v>-12.624912521618475</v>
          </cell>
        </row>
        <row r="28">
          <cell r="L28">
            <v>-8</v>
          </cell>
          <cell r="N28">
            <v>-10.605</v>
          </cell>
          <cell r="O28">
            <v>-13.285</v>
          </cell>
          <cell r="P28">
            <v>-12.492998889729474</v>
          </cell>
        </row>
        <row r="29">
          <cell r="L29">
            <v>-9</v>
          </cell>
          <cell r="N29">
            <v>-10.414999999999999</v>
          </cell>
          <cell r="O29">
            <v>-13.094999999999999</v>
          </cell>
          <cell r="P29">
            <v>-12.256358437206677</v>
          </cell>
        </row>
        <row r="30">
          <cell r="L30">
            <v>-10</v>
          </cell>
          <cell r="N30">
            <v>-10.42</v>
          </cell>
          <cell r="O30">
            <v>-13.1</v>
          </cell>
          <cell r="P30">
            <v>-12.345534115722309</v>
          </cell>
        </row>
        <row r="31">
          <cell r="L31">
            <v>-11</v>
          </cell>
          <cell r="N31">
            <v>-10.435</v>
          </cell>
          <cell r="O31">
            <v>-13.115</v>
          </cell>
          <cell r="P31">
            <v>-12.437914982374995</v>
          </cell>
        </row>
        <row r="32">
          <cell r="L32">
            <v>-12</v>
          </cell>
          <cell r="N32">
            <v>-10.52</v>
          </cell>
          <cell r="O32">
            <v>-13.2</v>
          </cell>
          <cell r="P32">
            <v>-12.478672323049178</v>
          </cell>
        </row>
        <row r="33">
          <cell r="L33">
            <v>-13</v>
          </cell>
          <cell r="N33">
            <v>-10.654999999999999</v>
          </cell>
          <cell r="O33">
            <v>-13.334999999999999</v>
          </cell>
          <cell r="P33">
            <v>-12.486254465995298</v>
          </cell>
        </row>
        <row r="34">
          <cell r="L34">
            <v>-14</v>
          </cell>
          <cell r="N34">
            <v>-10.78</v>
          </cell>
          <cell r="O34">
            <v>-13.459999999999999</v>
          </cell>
          <cell r="P34">
            <v>-12.554852905213901</v>
          </cell>
        </row>
        <row r="35">
          <cell r="L35">
            <v>-15</v>
          </cell>
          <cell r="N35">
            <v>-10.795</v>
          </cell>
          <cell r="O35">
            <v>-13.475</v>
          </cell>
          <cell r="P35">
            <v>-12.578529224571447</v>
          </cell>
        </row>
        <row r="36">
          <cell r="L36">
            <v>-16</v>
          </cell>
          <cell r="N36">
            <v>-10.555</v>
          </cell>
          <cell r="O36">
            <v>-13.234999999999999</v>
          </cell>
          <cell r="P36">
            <v>-12.629846625193586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54</v>
      </c>
      <c r="B1">
        <v>980050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</row>
    <row r="2" spans="1:15">
      <c r="A2" t="s">
        <v>65</v>
      </c>
      <c r="B2">
        <v>6</v>
      </c>
      <c r="E2">
        <v>1</v>
      </c>
      <c r="F2">
        <v>5</v>
      </c>
      <c r="G2">
        <v>15</v>
      </c>
      <c r="H2">
        <v>18</v>
      </c>
      <c r="I2">
        <v>42</v>
      </c>
      <c r="J2">
        <v>2</v>
      </c>
      <c r="K2">
        <v>5</v>
      </c>
      <c r="L2">
        <v>4</v>
      </c>
      <c r="M2">
        <v>3</v>
      </c>
      <c r="N2" t="s">
        <v>41</v>
      </c>
      <c r="O2">
        <v>11</v>
      </c>
    </row>
    <row r="3" spans="1:15">
      <c r="A3" t="s">
        <v>55</v>
      </c>
      <c r="B3" t="s">
        <v>56</v>
      </c>
      <c r="E3">
        <v>2</v>
      </c>
      <c r="F3">
        <v>47</v>
      </c>
      <c r="G3">
        <v>57</v>
      </c>
      <c r="H3">
        <v>60</v>
      </c>
      <c r="I3">
        <v>84</v>
      </c>
      <c r="J3">
        <v>2</v>
      </c>
      <c r="K3">
        <v>5</v>
      </c>
      <c r="L3">
        <v>4</v>
      </c>
      <c r="M3">
        <v>3</v>
      </c>
      <c r="N3" t="s">
        <v>41</v>
      </c>
      <c r="O3">
        <v>11</v>
      </c>
    </row>
    <row r="4" spans="1:15">
      <c r="A4" t="s">
        <v>63</v>
      </c>
      <c r="B4">
        <v>252</v>
      </c>
      <c r="E4">
        <v>3</v>
      </c>
      <c r="F4">
        <v>89</v>
      </c>
      <c r="G4">
        <v>99</v>
      </c>
      <c r="H4">
        <v>102</v>
      </c>
      <c r="I4">
        <v>126</v>
      </c>
      <c r="J4">
        <v>2</v>
      </c>
      <c r="K4">
        <v>5</v>
      </c>
      <c r="L4">
        <v>4</v>
      </c>
      <c r="M4">
        <v>3</v>
      </c>
      <c r="N4" t="s">
        <v>41</v>
      </c>
      <c r="O4">
        <v>11</v>
      </c>
    </row>
    <row r="5" spans="1:15">
      <c r="A5" t="s">
        <v>57</v>
      </c>
      <c r="B5">
        <v>19</v>
      </c>
      <c r="E5">
        <v>4</v>
      </c>
      <c r="F5">
        <v>131</v>
      </c>
      <c r="G5">
        <v>141</v>
      </c>
      <c r="H5">
        <v>144</v>
      </c>
      <c r="I5">
        <v>168</v>
      </c>
      <c r="J5">
        <v>2</v>
      </c>
      <c r="K5">
        <v>5</v>
      </c>
      <c r="L5">
        <v>4</v>
      </c>
      <c r="M5">
        <v>3</v>
      </c>
      <c r="N5" t="s">
        <v>41</v>
      </c>
      <c r="O5">
        <v>11</v>
      </c>
    </row>
    <row r="6" spans="1:15">
      <c r="A6" t="s">
        <v>58</v>
      </c>
      <c r="B6">
        <v>5</v>
      </c>
      <c r="E6">
        <v>5</v>
      </c>
      <c r="F6">
        <v>173</v>
      </c>
      <c r="G6">
        <v>183</v>
      </c>
      <c r="H6">
        <v>186</v>
      </c>
      <c r="I6">
        <v>210</v>
      </c>
      <c r="J6">
        <v>2</v>
      </c>
      <c r="K6">
        <v>5</v>
      </c>
      <c r="L6">
        <v>4</v>
      </c>
      <c r="M6">
        <v>3</v>
      </c>
      <c r="N6" t="s">
        <v>41</v>
      </c>
      <c r="O6">
        <v>11</v>
      </c>
    </row>
    <row r="7" spans="1:15">
      <c r="A7" t="s">
        <v>59</v>
      </c>
      <c r="B7">
        <v>13</v>
      </c>
      <c r="E7">
        <v>6</v>
      </c>
      <c r="F7">
        <v>215</v>
      </c>
      <c r="G7">
        <v>225</v>
      </c>
      <c r="H7">
        <v>228</v>
      </c>
      <c r="I7">
        <v>252</v>
      </c>
      <c r="J7">
        <v>2</v>
      </c>
      <c r="K7">
        <v>5</v>
      </c>
      <c r="L7">
        <v>4</v>
      </c>
      <c r="M7">
        <v>3</v>
      </c>
      <c r="N7" t="s">
        <v>41</v>
      </c>
      <c r="O7">
        <v>11</v>
      </c>
    </row>
    <row r="8" spans="1:15">
      <c r="A8" t="s">
        <v>60</v>
      </c>
      <c r="B8">
        <v>0</v>
      </c>
    </row>
    <row r="9" spans="1:15">
      <c r="A9" t="s">
        <v>61</v>
      </c>
      <c r="B9" t="s">
        <v>62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"/>
  <sheetViews>
    <sheetView workbookViewId="0"/>
  </sheetViews>
  <sheetFormatPr defaultRowHeight="15"/>
  <cols>
    <col min="4" max="4" width="18.140625" bestFit="1" customWidth="1"/>
  </cols>
  <sheetData>
    <row r="1" spans="1:19" s="1" customFormat="1">
      <c r="A1" s="1" t="s">
        <v>22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" t="s">
        <v>27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49</v>
      </c>
      <c r="P1" s="1" t="s">
        <v>50</v>
      </c>
      <c r="Q1" s="1" t="s">
        <v>51</v>
      </c>
      <c r="R1" s="1" t="s">
        <v>52</v>
      </c>
      <c r="S1" s="1" t="s">
        <v>53</v>
      </c>
    </row>
    <row r="2" spans="1:19">
      <c r="A2">
        <v>1</v>
      </c>
      <c r="B2">
        <v>1</v>
      </c>
      <c r="C2">
        <v>980050</v>
      </c>
      <c r="D2" s="2">
        <v>41642.740361111108</v>
      </c>
      <c r="E2">
        <v>71.88</v>
      </c>
      <c r="F2">
        <v>35.94</v>
      </c>
      <c r="G2">
        <v>-45</v>
      </c>
      <c r="H2">
        <v>-90.2</v>
      </c>
      <c r="I2">
        <f xml:space="preserve">  15</f>
        <v>15</v>
      </c>
      <c r="J2">
        <v>-22.95</v>
      </c>
      <c r="K2">
        <v>-22.725000000000001</v>
      </c>
      <c r="L2">
        <v>16</v>
      </c>
      <c r="M2">
        <f xml:space="preserve">   0</f>
        <v>0</v>
      </c>
      <c r="N2" t="s">
        <v>45</v>
      </c>
      <c r="O2">
        <v>25</v>
      </c>
      <c r="P2">
        <v>70000</v>
      </c>
      <c r="Q2">
        <v>340</v>
      </c>
      <c r="R2">
        <v>823</v>
      </c>
      <c r="S2">
        <v>595</v>
      </c>
    </row>
    <row r="3" spans="1:19">
      <c r="A3">
        <v>2</v>
      </c>
      <c r="B3">
        <v>2</v>
      </c>
      <c r="C3">
        <v>980050</v>
      </c>
      <c r="D3" s="2">
        <v>41642.839871990742</v>
      </c>
      <c r="E3">
        <v>71.88</v>
      </c>
      <c r="F3">
        <v>35.94</v>
      </c>
      <c r="G3">
        <v>-45</v>
      </c>
      <c r="H3">
        <v>-90.2</v>
      </c>
      <c r="I3">
        <f xml:space="preserve">  15</f>
        <v>15</v>
      </c>
      <c r="J3">
        <v>-22.95</v>
      </c>
      <c r="K3">
        <v>-22.48</v>
      </c>
      <c r="L3">
        <v>14</v>
      </c>
      <c r="M3">
        <f xml:space="preserve">   0</f>
        <v>0</v>
      </c>
      <c r="N3" t="s">
        <v>45</v>
      </c>
      <c r="O3">
        <v>25</v>
      </c>
      <c r="P3">
        <v>70000</v>
      </c>
      <c r="Q3">
        <v>339</v>
      </c>
      <c r="R3">
        <v>830</v>
      </c>
      <c r="S3">
        <v>585</v>
      </c>
    </row>
    <row r="4" spans="1:19">
      <c r="A4">
        <v>3</v>
      </c>
      <c r="B4">
        <v>3</v>
      </c>
      <c r="C4">
        <v>980050</v>
      </c>
      <c r="D4" s="2">
        <v>41642.937569791669</v>
      </c>
      <c r="E4">
        <v>71.88</v>
      </c>
      <c r="F4">
        <v>35.94</v>
      </c>
      <c r="G4">
        <v>-45</v>
      </c>
      <c r="H4">
        <v>-90.2</v>
      </c>
      <c r="I4">
        <f xml:space="preserve">  15</f>
        <v>15</v>
      </c>
      <c r="J4">
        <v>-22.95</v>
      </c>
      <c r="K4">
        <v>-22.465</v>
      </c>
      <c r="L4">
        <v>12</v>
      </c>
      <c r="M4">
        <f xml:space="preserve">   0</f>
        <v>0</v>
      </c>
      <c r="N4" t="s">
        <v>45</v>
      </c>
      <c r="O4">
        <v>25</v>
      </c>
      <c r="P4">
        <v>70000</v>
      </c>
      <c r="Q4">
        <v>350</v>
      </c>
      <c r="R4">
        <v>810</v>
      </c>
      <c r="S4">
        <v>622</v>
      </c>
    </row>
    <row r="5" spans="1:19">
      <c r="A5">
        <v>4</v>
      </c>
      <c r="B5">
        <v>4</v>
      </c>
      <c r="C5">
        <v>980050</v>
      </c>
      <c r="D5" s="2">
        <v>41643.037808680558</v>
      </c>
      <c r="E5">
        <v>71.88</v>
      </c>
      <c r="F5">
        <v>35.94</v>
      </c>
      <c r="G5">
        <v>-45</v>
      </c>
      <c r="H5">
        <v>-90.2</v>
      </c>
      <c r="I5">
        <f xml:space="preserve">  15</f>
        <v>15</v>
      </c>
      <c r="J5">
        <v>-22.95</v>
      </c>
      <c r="K5">
        <v>-21.934999999999999</v>
      </c>
      <c r="L5">
        <v>-12</v>
      </c>
      <c r="M5">
        <f xml:space="preserve">   0</f>
        <v>0</v>
      </c>
      <c r="N5" t="s">
        <v>45</v>
      </c>
      <c r="O5">
        <v>25</v>
      </c>
      <c r="P5">
        <v>70000</v>
      </c>
      <c r="Q5">
        <v>368</v>
      </c>
      <c r="R5">
        <v>816</v>
      </c>
      <c r="S5">
        <v>594</v>
      </c>
    </row>
    <row r="6" spans="1:19">
      <c r="A6">
        <v>5</v>
      </c>
      <c r="B6">
        <v>5</v>
      </c>
      <c r="C6">
        <v>980050</v>
      </c>
      <c r="D6" s="2">
        <v>41643.143512962961</v>
      </c>
      <c r="E6">
        <v>71.88</v>
      </c>
      <c r="F6">
        <v>35.94</v>
      </c>
      <c r="G6">
        <v>-45</v>
      </c>
      <c r="H6">
        <v>-90.2</v>
      </c>
      <c r="I6">
        <f xml:space="preserve">  15</f>
        <v>15</v>
      </c>
      <c r="J6">
        <v>-22.95</v>
      </c>
      <c r="K6">
        <v>-21.87</v>
      </c>
      <c r="L6">
        <v>-16</v>
      </c>
      <c r="M6">
        <f xml:space="preserve">   0</f>
        <v>0</v>
      </c>
      <c r="N6" t="s">
        <v>45</v>
      </c>
      <c r="O6">
        <v>25</v>
      </c>
      <c r="P6">
        <v>70000</v>
      </c>
      <c r="Q6">
        <v>374</v>
      </c>
      <c r="R6">
        <v>868</v>
      </c>
      <c r="S6">
        <v>602</v>
      </c>
    </row>
    <row r="7" spans="1:19">
      <c r="A7">
        <v>6</v>
      </c>
      <c r="B7">
        <v>6</v>
      </c>
      <c r="C7">
        <v>980050</v>
      </c>
      <c r="D7" s="2">
        <v>41643.252488425926</v>
      </c>
      <c r="E7">
        <v>71.88</v>
      </c>
      <c r="F7">
        <v>35.94</v>
      </c>
      <c r="G7">
        <v>-45</v>
      </c>
      <c r="H7">
        <v>-90.2</v>
      </c>
      <c r="I7">
        <f xml:space="preserve">  15</f>
        <v>15</v>
      </c>
      <c r="J7">
        <v>-22.95</v>
      </c>
      <c r="K7">
        <v>-21.995000000000001</v>
      </c>
      <c r="L7">
        <v>-24</v>
      </c>
      <c r="M7">
        <f xml:space="preserve">   0</f>
        <v>0</v>
      </c>
      <c r="N7" t="s">
        <v>45</v>
      </c>
      <c r="O7">
        <v>25</v>
      </c>
      <c r="P7">
        <v>70000</v>
      </c>
      <c r="Q7">
        <v>343</v>
      </c>
      <c r="R7">
        <v>827</v>
      </c>
      <c r="S7">
        <v>583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52"/>
  <sheetViews>
    <sheetView topLeftCell="A7" workbookViewId="0">
      <selection activeCell="H15" sqref="H15"/>
    </sheetView>
  </sheetViews>
  <sheetFormatPr defaultRowHeight="15"/>
  <sheetData>
    <row r="1" spans="1:12">
      <c r="A1" t="s">
        <v>64</v>
      </c>
      <c r="B1">
        <v>6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s="1" t="s">
        <v>81</v>
      </c>
      <c r="H14" s="1" t="s">
        <v>82</v>
      </c>
      <c r="I14" s="1" t="s">
        <v>83</v>
      </c>
      <c r="J14" s="1" t="s">
        <v>84</v>
      </c>
      <c r="K14" s="1"/>
      <c r="L14" s="1" t="s">
        <v>27</v>
      </c>
    </row>
    <row r="15" spans="1:12">
      <c r="A15" t="s">
        <v>11</v>
      </c>
      <c r="G15" s="1">
        <v>151.33067919031453</v>
      </c>
      <c r="H15" s="1">
        <v>-23.556486656971746</v>
      </c>
      <c r="I15" s="1">
        <v>0.30871338831347411</v>
      </c>
      <c r="J15" s="1">
        <v>638.09805057534197</v>
      </c>
      <c r="K15" s="1"/>
      <c r="L15" s="1">
        <v>90</v>
      </c>
    </row>
    <row r="16" spans="1:12">
      <c r="A16" t="s">
        <v>0</v>
      </c>
    </row>
    <row r="17" spans="1:8">
      <c r="A17" t="s">
        <v>48</v>
      </c>
      <c r="B17" t="s">
        <v>41</v>
      </c>
      <c r="C17" t="s">
        <v>30</v>
      </c>
      <c r="D17" t="s">
        <v>47</v>
      </c>
      <c r="E17" t="s">
        <v>46</v>
      </c>
      <c r="F17" t="s">
        <v>78</v>
      </c>
      <c r="G17" t="s">
        <v>79</v>
      </c>
      <c r="H17" t="s">
        <v>80</v>
      </c>
    </row>
    <row r="18" spans="1:8">
      <c r="A18">
        <v>1</v>
      </c>
      <c r="B18">
        <v>-22.73</v>
      </c>
      <c r="C18">
        <v>342</v>
      </c>
      <c r="D18">
        <v>70000</v>
      </c>
      <c r="E18">
        <v>808</v>
      </c>
      <c r="F18">
        <f>[1]!wallScanTrans(B18,G15,H15,I15,L15)+J15</f>
        <v>789.4287297656565</v>
      </c>
      <c r="G18">
        <f>(F18-E18)^2/E18</f>
        <v>0.42684663133293682</v>
      </c>
      <c r="H18">
        <f>SUM(G18:G42)/(COUNT(G18:G42)-4)</f>
        <v>0.93362898886763812</v>
      </c>
    </row>
    <row r="19" spans="1:8">
      <c r="A19">
        <v>2</v>
      </c>
      <c r="B19">
        <v>-22.815000000000001</v>
      </c>
      <c r="C19">
        <v>338</v>
      </c>
      <c r="D19">
        <v>70000</v>
      </c>
      <c r="E19">
        <v>752</v>
      </c>
      <c r="F19">
        <f>[1]!wallScanTrans(B19,G15,H15,I15,L15)+J15</f>
        <v>789.4287297656565</v>
      </c>
      <c r="G19">
        <f t="shared" ref="G19:G42" si="0">(F19-E19)^2/E19</f>
        <v>1.8629119838704</v>
      </c>
    </row>
    <row r="20" spans="1:8">
      <c r="A20">
        <v>3</v>
      </c>
      <c r="B20">
        <v>-22.88</v>
      </c>
      <c r="C20">
        <v>339</v>
      </c>
      <c r="D20">
        <v>70000</v>
      </c>
      <c r="E20">
        <v>822</v>
      </c>
      <c r="F20">
        <f>[1]!wallScanTrans(B20,G15,H15,I15,L15)+J15</f>
        <v>789.4287297656565</v>
      </c>
      <c r="G20">
        <f t="shared" si="0"/>
        <v>1.2906175726017408</v>
      </c>
    </row>
    <row r="21" spans="1:8">
      <c r="A21">
        <v>4</v>
      </c>
      <c r="B21">
        <v>-22.965</v>
      </c>
      <c r="C21">
        <v>340</v>
      </c>
      <c r="D21">
        <v>70000</v>
      </c>
      <c r="E21">
        <v>820</v>
      </c>
      <c r="F21">
        <f>[1]!wallScanTrans(B21,G15,H15,I15,L15)+J15</f>
        <v>789.4287297656565</v>
      </c>
      <c r="G21">
        <f t="shared" si="0"/>
        <v>1.1397592240747036</v>
      </c>
    </row>
    <row r="22" spans="1:8">
      <c r="A22">
        <v>5</v>
      </c>
      <c r="B22">
        <v>-23.03</v>
      </c>
      <c r="C22">
        <v>337</v>
      </c>
      <c r="D22">
        <v>70000</v>
      </c>
      <c r="E22">
        <v>767</v>
      </c>
      <c r="F22">
        <f>[1]!wallScanTrans(B22,G15,H15,I15,L15)+J15</f>
        <v>789.4287297656565</v>
      </c>
      <c r="G22">
        <f t="shared" si="0"/>
        <v>0.65586430104412752</v>
      </c>
    </row>
    <row r="23" spans="1:8">
      <c r="A23">
        <v>6</v>
      </c>
      <c r="B23">
        <v>-23.11</v>
      </c>
      <c r="C23">
        <v>341</v>
      </c>
      <c r="D23">
        <v>70000</v>
      </c>
      <c r="E23">
        <v>759</v>
      </c>
      <c r="F23">
        <f>[1]!wallScanTrans(B23,G15,H15,I15,L15)+J15</f>
        <v>789.4287297656565</v>
      </c>
      <c r="G23">
        <f t="shared" si="0"/>
        <v>1.21990460494249</v>
      </c>
    </row>
    <row r="24" spans="1:8">
      <c r="A24">
        <v>7</v>
      </c>
      <c r="B24">
        <v>-23.195</v>
      </c>
      <c r="C24">
        <v>337</v>
      </c>
      <c r="D24">
        <v>70000</v>
      </c>
      <c r="E24">
        <v>782</v>
      </c>
      <c r="F24">
        <f>[1]!wallScanTrans(B24,G15,H15,I15,L15)+J15</f>
        <v>789.4287297656565</v>
      </c>
      <c r="G24">
        <f t="shared" si="0"/>
        <v>7.0570365640857877E-2</v>
      </c>
    </row>
    <row r="25" spans="1:8">
      <c r="A25">
        <v>8</v>
      </c>
      <c r="B25">
        <v>-23.254999999999999</v>
      </c>
      <c r="C25">
        <v>337</v>
      </c>
      <c r="D25">
        <v>70000</v>
      </c>
      <c r="E25">
        <v>809</v>
      </c>
      <c r="F25">
        <f>[1]!wallScanTrans(B25,G15,H15,I15,L15)+J15</f>
        <v>789.4287297656565</v>
      </c>
      <c r="G25">
        <f t="shared" si="0"/>
        <v>0.47346677204660065</v>
      </c>
    </row>
    <row r="26" spans="1:8">
      <c r="A26">
        <v>9</v>
      </c>
      <c r="B26">
        <v>-23.335000000000001</v>
      </c>
      <c r="C26">
        <v>341</v>
      </c>
      <c r="D26">
        <v>70000</v>
      </c>
      <c r="E26">
        <v>768</v>
      </c>
      <c r="F26">
        <f>[1]!wallScanTrans(B26,G15,H15,I15,L15)+J15</f>
        <v>789.4287297656565</v>
      </c>
      <c r="G26">
        <f t="shared" si="0"/>
        <v>0.59790424397074593</v>
      </c>
    </row>
    <row r="27" spans="1:8">
      <c r="A27">
        <v>10</v>
      </c>
      <c r="B27">
        <v>-23.405000000000001</v>
      </c>
      <c r="C27">
        <v>337</v>
      </c>
      <c r="D27">
        <v>70000</v>
      </c>
      <c r="E27">
        <v>823</v>
      </c>
      <c r="F27">
        <f>[1]!wallScanTrans(B27,G15,H15,I15,L15)+J15</f>
        <v>782.34183888537621</v>
      </c>
      <c r="G27">
        <f t="shared" si="0"/>
        <v>2.0086100427979421</v>
      </c>
    </row>
    <row r="28" spans="1:8">
      <c r="A28">
        <v>11</v>
      </c>
      <c r="B28">
        <v>-23.484999999999999</v>
      </c>
      <c r="C28">
        <v>340</v>
      </c>
      <c r="D28">
        <v>70000</v>
      </c>
      <c r="E28">
        <v>751</v>
      </c>
      <c r="F28">
        <f>[1]!wallScanTrans(B28,G15,H15,I15,L15)+J15</f>
        <v>755.20655160650801</v>
      </c>
      <c r="G28">
        <f t="shared" si="0"/>
        <v>2.3562019198688628E-2</v>
      </c>
    </row>
    <row r="29" spans="1:8">
      <c r="A29">
        <v>12</v>
      </c>
      <c r="B29">
        <v>-23.565000000000001</v>
      </c>
      <c r="C29">
        <v>338</v>
      </c>
      <c r="D29">
        <v>70000</v>
      </c>
      <c r="E29">
        <v>675</v>
      </c>
      <c r="F29">
        <f>[1]!wallScanTrans(B29,G15,H15,I15,L15)+J15</f>
        <v>707.9766452179183</v>
      </c>
      <c r="G29">
        <f t="shared" si="0"/>
        <v>1.6110505627088207</v>
      </c>
    </row>
    <row r="30" spans="1:8">
      <c r="A30">
        <v>13</v>
      </c>
      <c r="B30">
        <v>-23.635000000000002</v>
      </c>
      <c r="C30">
        <v>337</v>
      </c>
      <c r="D30">
        <v>70000</v>
      </c>
      <c r="E30">
        <v>714</v>
      </c>
      <c r="F30">
        <f>[1]!wallScanTrans(B30,G15,H15,I15,L15)+J15</f>
        <v>669.12264022352599</v>
      </c>
      <c r="G30">
        <f t="shared" si="0"/>
        <v>2.8206966673768732</v>
      </c>
    </row>
    <row r="31" spans="1:8">
      <c r="A31">
        <v>14</v>
      </c>
      <c r="B31">
        <v>-23.715</v>
      </c>
      <c r="C31">
        <v>339</v>
      </c>
      <c r="D31">
        <v>70000</v>
      </c>
      <c r="E31">
        <v>633</v>
      </c>
      <c r="F31">
        <f>[1]!wallScanTrans(B31,G15,H15,I15,L15)+J15</f>
        <v>643.77255174118761</v>
      </c>
      <c r="G31">
        <f t="shared" si="0"/>
        <v>0.18332997001037007</v>
      </c>
    </row>
    <row r="32" spans="1:8">
      <c r="A32">
        <v>15</v>
      </c>
      <c r="B32">
        <v>-23.78</v>
      </c>
      <c r="C32">
        <v>339</v>
      </c>
      <c r="D32">
        <v>70000</v>
      </c>
      <c r="E32">
        <v>649</v>
      </c>
      <c r="F32">
        <f>[1]!wallScanTrans(B32,G15,H15,I15,L15)+J15</f>
        <v>638.09805057534197</v>
      </c>
      <c r="G32">
        <f t="shared" si="0"/>
        <v>0.18313174307827659</v>
      </c>
    </row>
    <row r="33" spans="1:7">
      <c r="A33">
        <v>16</v>
      </c>
      <c r="B33">
        <v>-23.864999999999998</v>
      </c>
      <c r="C33">
        <v>340</v>
      </c>
      <c r="D33">
        <v>70000</v>
      </c>
      <c r="E33">
        <v>654</v>
      </c>
      <c r="F33">
        <f>[1]!wallScanTrans(B33,G15,H15,I15,L15)+J15</f>
        <v>638.09805057534197</v>
      </c>
      <c r="G33">
        <f t="shared" si="0"/>
        <v>0.38665442737673056</v>
      </c>
    </row>
    <row r="34" spans="1:7">
      <c r="A34">
        <v>17</v>
      </c>
      <c r="B34">
        <v>-23.94</v>
      </c>
      <c r="C34">
        <v>337</v>
      </c>
      <c r="D34">
        <v>70000</v>
      </c>
      <c r="E34">
        <v>657</v>
      </c>
      <c r="F34">
        <f>[1]!wallScanTrans(B34,G15,H15,I15,L15)+J15</f>
        <v>638.09805057534197</v>
      </c>
      <c r="G34">
        <f t="shared" si="0"/>
        <v>0.54381079460019777</v>
      </c>
    </row>
    <row r="35" spans="1:7">
      <c r="A35">
        <v>18</v>
      </c>
      <c r="B35">
        <v>-24.01</v>
      </c>
      <c r="C35">
        <v>339</v>
      </c>
      <c r="D35">
        <v>70000</v>
      </c>
      <c r="E35">
        <v>633</v>
      </c>
      <c r="F35">
        <f>[1]!wallScanTrans(B35,G15,H15,I15,L15)+J15</f>
        <v>638.09805057534197</v>
      </c>
      <c r="G35">
        <f t="shared" si="0"/>
        <v>4.1058640866895119E-2</v>
      </c>
    </row>
    <row r="36" spans="1:7">
      <c r="A36">
        <v>19</v>
      </c>
      <c r="B36">
        <v>-24.09</v>
      </c>
      <c r="C36">
        <v>340</v>
      </c>
      <c r="D36">
        <v>70000</v>
      </c>
      <c r="E36">
        <v>655</v>
      </c>
      <c r="F36">
        <f>[1]!wallScanTrans(B36,G15,H15,I15,L15)+J15</f>
        <v>638.09805057534197</v>
      </c>
      <c r="G36">
        <f t="shared" si="0"/>
        <v>0.43614640359343182</v>
      </c>
    </row>
    <row r="37" spans="1:7">
      <c r="A37">
        <v>20</v>
      </c>
      <c r="B37">
        <v>-24.155000000000001</v>
      </c>
      <c r="C37">
        <v>340</v>
      </c>
      <c r="D37">
        <v>70000</v>
      </c>
      <c r="E37">
        <v>624</v>
      </c>
      <c r="F37">
        <f>[1]!wallScanTrans(B37,G15,H15,I15,L15)+J15</f>
        <v>638.09805057534197</v>
      </c>
      <c r="G37">
        <f t="shared" si="0"/>
        <v>0.31851767632195532</v>
      </c>
    </row>
    <row r="38" spans="1:7">
      <c r="A38">
        <v>21</v>
      </c>
      <c r="B38">
        <v>-24.24</v>
      </c>
      <c r="C38">
        <v>337</v>
      </c>
      <c r="D38">
        <v>70000</v>
      </c>
      <c r="E38">
        <v>595</v>
      </c>
      <c r="F38">
        <f>[1]!wallScanTrans(B38,G15,H15,I15,L15)+J15</f>
        <v>638.09805057534197</v>
      </c>
      <c r="G38">
        <f t="shared" si="0"/>
        <v>3.1217511989827473</v>
      </c>
    </row>
    <row r="39" spans="1:7">
      <c r="A39">
        <v>22</v>
      </c>
      <c r="B39">
        <v>-24.315000000000001</v>
      </c>
      <c r="C39">
        <v>339</v>
      </c>
      <c r="D39">
        <v>70000</v>
      </c>
      <c r="E39">
        <v>647</v>
      </c>
      <c r="F39">
        <f>[1]!wallScanTrans(B39,G15,H15,I15,L15)+J15</f>
        <v>638.09805057534197</v>
      </c>
      <c r="G39">
        <f t="shared" si="0"/>
        <v>0.12248022188434218</v>
      </c>
    </row>
    <row r="40" spans="1:7">
      <c r="A40">
        <v>23</v>
      </c>
      <c r="B40">
        <v>-24.38</v>
      </c>
      <c r="C40">
        <v>340</v>
      </c>
      <c r="D40">
        <v>70000</v>
      </c>
      <c r="E40">
        <v>633</v>
      </c>
      <c r="F40">
        <f>[1]!wallScanTrans(B40,G15,H15,I15,L15)+J15</f>
        <v>638.09805057534197</v>
      </c>
      <c r="G40">
        <f t="shared" si="0"/>
        <v>4.1058640866895119E-2</v>
      </c>
    </row>
    <row r="41" spans="1:7">
      <c r="A41">
        <v>24</v>
      </c>
      <c r="B41">
        <v>-24.46</v>
      </c>
      <c r="C41">
        <v>339</v>
      </c>
      <c r="D41">
        <v>70000</v>
      </c>
      <c r="E41">
        <v>634</v>
      </c>
      <c r="F41">
        <f>[1]!wallScanTrans(B41,G15,H15,I15,L15)+J15</f>
        <v>638.09805057534197</v>
      </c>
      <c r="G41">
        <f t="shared" si="0"/>
        <v>2.6488988198833861E-2</v>
      </c>
    </row>
    <row r="42" spans="1:7">
      <c r="A42">
        <v>25</v>
      </c>
      <c r="B42">
        <v>-24.53</v>
      </c>
      <c r="C42">
        <v>340</v>
      </c>
      <c r="D42">
        <v>70000</v>
      </c>
      <c r="E42">
        <v>638</v>
      </c>
      <c r="F42">
        <f>[1]!wallScanTrans(B42,G15,H15,I15,L15)+J15</f>
        <v>638.09805057534197</v>
      </c>
      <c r="G42">
        <f t="shared" si="0"/>
        <v>1.5068832797635947E-5</v>
      </c>
    </row>
    <row r="43" spans="1:7">
      <c r="A43" t="s">
        <v>0</v>
      </c>
    </row>
    <row r="44" spans="1:7">
      <c r="A44" t="s">
        <v>0</v>
      </c>
    </row>
    <row r="45" spans="1:7">
      <c r="A45" t="s">
        <v>0</v>
      </c>
    </row>
    <row r="46" spans="1:7">
      <c r="A46" t="s">
        <v>0</v>
      </c>
    </row>
    <row r="47" spans="1:7">
      <c r="A47" t="s">
        <v>12</v>
      </c>
    </row>
    <row r="48" spans="1:7">
      <c r="A48" t="s">
        <v>2</v>
      </c>
    </row>
    <row r="49" spans="1:5">
      <c r="A49" t="s">
        <v>3</v>
      </c>
    </row>
    <row r="50" spans="1:5">
      <c r="A50" t="s">
        <v>4</v>
      </c>
    </row>
    <row r="51" spans="1:5">
      <c r="A51" t="s">
        <v>5</v>
      </c>
    </row>
    <row r="52" spans="1:5">
      <c r="A52" t="s">
        <v>6</v>
      </c>
    </row>
    <row r="53" spans="1:5">
      <c r="A53" t="s">
        <v>7</v>
      </c>
    </row>
    <row r="54" spans="1:5">
      <c r="A54" t="s">
        <v>13</v>
      </c>
    </row>
    <row r="55" spans="1:5">
      <c r="A55" t="s">
        <v>9</v>
      </c>
    </row>
    <row r="56" spans="1:5">
      <c r="A56" t="s">
        <v>10</v>
      </c>
    </row>
    <row r="57" spans="1:5">
      <c r="A57" t="s">
        <v>11</v>
      </c>
    </row>
    <row r="58" spans="1:5">
      <c r="A58" t="s">
        <v>0</v>
      </c>
    </row>
    <row r="59" spans="1:5">
      <c r="A59" t="s">
        <v>48</v>
      </c>
      <c r="B59" t="s">
        <v>41</v>
      </c>
      <c r="C59" t="s">
        <v>30</v>
      </c>
      <c r="D59" t="s">
        <v>47</v>
      </c>
      <c r="E59" t="s">
        <v>46</v>
      </c>
    </row>
    <row r="60" spans="1:5">
      <c r="A60">
        <v>1</v>
      </c>
      <c r="B60">
        <v>-22.48</v>
      </c>
      <c r="C60">
        <v>338</v>
      </c>
      <c r="D60">
        <v>70000</v>
      </c>
      <c r="E60">
        <v>813</v>
      </c>
    </row>
    <row r="61" spans="1:5">
      <c r="A61">
        <v>2</v>
      </c>
      <c r="B61">
        <v>-22.565000000000001</v>
      </c>
      <c r="C61">
        <v>338</v>
      </c>
      <c r="D61">
        <v>70000</v>
      </c>
      <c r="E61">
        <v>821</v>
      </c>
    </row>
    <row r="62" spans="1:5">
      <c r="A62">
        <v>3</v>
      </c>
      <c r="B62">
        <v>-22.635000000000002</v>
      </c>
      <c r="C62">
        <v>338</v>
      </c>
      <c r="D62">
        <v>70000</v>
      </c>
      <c r="E62">
        <v>808</v>
      </c>
    </row>
    <row r="63" spans="1:5">
      <c r="A63">
        <v>4</v>
      </c>
      <c r="B63">
        <v>-22.71</v>
      </c>
      <c r="C63">
        <v>339</v>
      </c>
      <c r="D63">
        <v>70000</v>
      </c>
      <c r="E63">
        <v>808</v>
      </c>
    </row>
    <row r="64" spans="1:5">
      <c r="A64">
        <v>5</v>
      </c>
      <c r="B64">
        <v>-22.785</v>
      </c>
      <c r="C64">
        <v>339</v>
      </c>
      <c r="D64">
        <v>70000</v>
      </c>
      <c r="E64">
        <v>765</v>
      </c>
    </row>
    <row r="65" spans="1:5">
      <c r="A65">
        <v>6</v>
      </c>
      <c r="B65">
        <v>-22.864999999999998</v>
      </c>
      <c r="C65">
        <v>332</v>
      </c>
      <c r="D65">
        <v>70000</v>
      </c>
      <c r="E65">
        <v>752</v>
      </c>
    </row>
    <row r="66" spans="1:5">
      <c r="A66">
        <v>7</v>
      </c>
      <c r="B66">
        <v>-22.945</v>
      </c>
      <c r="C66">
        <v>327</v>
      </c>
      <c r="D66">
        <v>70000</v>
      </c>
      <c r="E66">
        <v>820</v>
      </c>
    </row>
    <row r="67" spans="1:5">
      <c r="A67">
        <v>8</v>
      </c>
      <c r="B67">
        <v>-23.01</v>
      </c>
      <c r="C67">
        <v>332</v>
      </c>
      <c r="D67">
        <v>70000</v>
      </c>
      <c r="E67">
        <v>830</v>
      </c>
    </row>
    <row r="68" spans="1:5">
      <c r="A68">
        <v>9</v>
      </c>
      <c r="B68">
        <v>-23.085000000000001</v>
      </c>
      <c r="C68">
        <v>332</v>
      </c>
      <c r="D68">
        <v>70000</v>
      </c>
      <c r="E68">
        <v>763</v>
      </c>
    </row>
    <row r="69" spans="1:5">
      <c r="A69">
        <v>10</v>
      </c>
      <c r="B69">
        <v>-23.16</v>
      </c>
      <c r="C69">
        <v>328</v>
      </c>
      <c r="D69">
        <v>70000</v>
      </c>
      <c r="E69">
        <v>797</v>
      </c>
    </row>
    <row r="70" spans="1:5">
      <c r="A70">
        <v>11</v>
      </c>
      <c r="B70">
        <v>-23.24</v>
      </c>
      <c r="C70">
        <v>329</v>
      </c>
      <c r="D70">
        <v>70000</v>
      </c>
      <c r="E70">
        <v>826</v>
      </c>
    </row>
    <row r="71" spans="1:5">
      <c r="A71">
        <v>12</v>
      </c>
      <c r="B71">
        <v>-23.32</v>
      </c>
      <c r="C71">
        <v>333</v>
      </c>
      <c r="D71">
        <v>70000</v>
      </c>
      <c r="E71">
        <v>801</v>
      </c>
    </row>
    <row r="72" spans="1:5">
      <c r="A72">
        <v>13</v>
      </c>
      <c r="B72">
        <v>-23.385000000000002</v>
      </c>
      <c r="C72">
        <v>330</v>
      </c>
      <c r="D72">
        <v>70000</v>
      </c>
      <c r="E72">
        <v>672</v>
      </c>
    </row>
    <row r="73" spans="1:5">
      <c r="A73">
        <v>14</v>
      </c>
      <c r="B73">
        <v>-23.465</v>
      </c>
      <c r="C73">
        <v>330</v>
      </c>
      <c r="D73">
        <v>70000</v>
      </c>
      <c r="E73">
        <v>706</v>
      </c>
    </row>
    <row r="74" spans="1:5">
      <c r="A74">
        <v>15</v>
      </c>
      <c r="B74">
        <v>-23.54</v>
      </c>
      <c r="C74">
        <v>328</v>
      </c>
      <c r="D74">
        <v>70000</v>
      </c>
      <c r="E74">
        <v>671</v>
      </c>
    </row>
    <row r="75" spans="1:5">
      <c r="A75">
        <v>16</v>
      </c>
      <c r="B75">
        <v>-23.614999999999998</v>
      </c>
      <c r="C75">
        <v>329</v>
      </c>
      <c r="D75">
        <v>70000</v>
      </c>
      <c r="E75">
        <v>683</v>
      </c>
    </row>
    <row r="76" spans="1:5">
      <c r="A76">
        <v>17</v>
      </c>
      <c r="B76">
        <v>-23.69</v>
      </c>
      <c r="C76">
        <v>328</v>
      </c>
      <c r="D76">
        <v>70000</v>
      </c>
      <c r="E76">
        <v>642</v>
      </c>
    </row>
    <row r="77" spans="1:5">
      <c r="A77">
        <v>18</v>
      </c>
      <c r="B77">
        <v>-23.76</v>
      </c>
      <c r="C77">
        <v>340</v>
      </c>
      <c r="D77">
        <v>70000</v>
      </c>
      <c r="E77">
        <v>669</v>
      </c>
    </row>
    <row r="78" spans="1:5">
      <c r="A78">
        <v>19</v>
      </c>
      <c r="B78">
        <v>-23.84</v>
      </c>
      <c r="C78">
        <v>335</v>
      </c>
      <c r="D78">
        <v>70000</v>
      </c>
      <c r="E78">
        <v>609</v>
      </c>
    </row>
    <row r="79" spans="1:5">
      <c r="A79">
        <v>20</v>
      </c>
      <c r="B79">
        <v>-23.914999999999999</v>
      </c>
      <c r="C79">
        <v>339</v>
      </c>
      <c r="D79">
        <v>70000</v>
      </c>
      <c r="E79">
        <v>654</v>
      </c>
    </row>
    <row r="80" spans="1:5">
      <c r="A80">
        <v>21</v>
      </c>
      <c r="B80">
        <v>-23.995000000000001</v>
      </c>
      <c r="C80">
        <v>340</v>
      </c>
      <c r="D80">
        <v>70000</v>
      </c>
      <c r="E80">
        <v>585</v>
      </c>
    </row>
    <row r="81" spans="1:5">
      <c r="A81">
        <v>22</v>
      </c>
      <c r="B81">
        <v>-24.07</v>
      </c>
      <c r="C81">
        <v>337</v>
      </c>
      <c r="D81">
        <v>70000</v>
      </c>
      <c r="E81">
        <v>630</v>
      </c>
    </row>
    <row r="82" spans="1:5">
      <c r="A82">
        <v>23</v>
      </c>
      <c r="B82">
        <v>-24.135000000000002</v>
      </c>
      <c r="C82">
        <v>338</v>
      </c>
      <c r="D82">
        <v>70000</v>
      </c>
      <c r="E82">
        <v>626</v>
      </c>
    </row>
    <row r="83" spans="1:5">
      <c r="A83">
        <v>24</v>
      </c>
      <c r="B83">
        <v>-24.21</v>
      </c>
      <c r="C83">
        <v>339</v>
      </c>
      <c r="D83">
        <v>70000</v>
      </c>
      <c r="E83">
        <v>615</v>
      </c>
    </row>
    <row r="84" spans="1:5">
      <c r="A84">
        <v>25</v>
      </c>
      <c r="B84">
        <v>-24.28</v>
      </c>
      <c r="C84">
        <v>339</v>
      </c>
      <c r="D84">
        <v>70000</v>
      </c>
      <c r="E84">
        <v>645</v>
      </c>
    </row>
    <row r="85" spans="1:5">
      <c r="A85" t="s">
        <v>0</v>
      </c>
    </row>
    <row r="86" spans="1:5">
      <c r="A86" t="s">
        <v>0</v>
      </c>
    </row>
    <row r="87" spans="1:5">
      <c r="A87" t="s">
        <v>0</v>
      </c>
    </row>
    <row r="88" spans="1:5">
      <c r="A88" t="s">
        <v>0</v>
      </c>
    </row>
    <row r="89" spans="1:5">
      <c r="A89" t="s">
        <v>14</v>
      </c>
    </row>
    <row r="90" spans="1:5">
      <c r="A90" t="s">
        <v>2</v>
      </c>
    </row>
    <row r="91" spans="1:5">
      <c r="A91" t="s">
        <v>3</v>
      </c>
    </row>
    <row r="92" spans="1:5">
      <c r="A92" t="s">
        <v>4</v>
      </c>
    </row>
    <row r="93" spans="1:5">
      <c r="A93" t="s">
        <v>5</v>
      </c>
    </row>
    <row r="94" spans="1:5">
      <c r="A94" t="s">
        <v>6</v>
      </c>
    </row>
    <row r="95" spans="1:5">
      <c r="A95" t="s">
        <v>7</v>
      </c>
    </row>
    <row r="96" spans="1:5">
      <c r="A96" t="s">
        <v>15</v>
      </c>
    </row>
    <row r="97" spans="1:5">
      <c r="A97" t="s">
        <v>9</v>
      </c>
    </row>
    <row r="98" spans="1:5">
      <c r="A98" t="s">
        <v>10</v>
      </c>
    </row>
    <row r="99" spans="1:5">
      <c r="A99" t="s">
        <v>11</v>
      </c>
    </row>
    <row r="100" spans="1:5">
      <c r="A100" t="s">
        <v>0</v>
      </c>
    </row>
    <row r="101" spans="1:5">
      <c r="A101" t="s">
        <v>48</v>
      </c>
      <c r="B101" t="s">
        <v>41</v>
      </c>
      <c r="C101" t="s">
        <v>30</v>
      </c>
      <c r="D101" t="s">
        <v>47</v>
      </c>
      <c r="E101" t="s">
        <v>46</v>
      </c>
    </row>
    <row r="102" spans="1:5">
      <c r="A102">
        <v>1</v>
      </c>
      <c r="B102">
        <v>-22.465</v>
      </c>
      <c r="C102">
        <v>339</v>
      </c>
      <c r="D102">
        <v>70000</v>
      </c>
      <c r="E102">
        <v>766</v>
      </c>
    </row>
    <row r="103" spans="1:5">
      <c r="A103">
        <v>2</v>
      </c>
      <c r="B103">
        <v>-22.545000000000002</v>
      </c>
      <c r="C103">
        <v>339</v>
      </c>
      <c r="D103">
        <v>70000</v>
      </c>
      <c r="E103">
        <v>810</v>
      </c>
    </row>
    <row r="104" spans="1:5">
      <c r="A104">
        <v>3</v>
      </c>
      <c r="B104">
        <v>-22.625</v>
      </c>
      <c r="C104">
        <v>339</v>
      </c>
      <c r="D104">
        <v>70000</v>
      </c>
      <c r="E104">
        <v>807</v>
      </c>
    </row>
    <row r="105" spans="1:5">
      <c r="A105">
        <v>4</v>
      </c>
      <c r="B105">
        <v>-22.704999999999998</v>
      </c>
      <c r="C105">
        <v>341</v>
      </c>
      <c r="D105">
        <v>70000</v>
      </c>
      <c r="E105">
        <v>799</v>
      </c>
    </row>
    <row r="106" spans="1:5">
      <c r="A106">
        <v>5</v>
      </c>
      <c r="B106">
        <v>-22.77</v>
      </c>
      <c r="C106">
        <v>340</v>
      </c>
      <c r="D106">
        <v>70000</v>
      </c>
      <c r="E106">
        <v>780</v>
      </c>
    </row>
    <row r="107" spans="1:5">
      <c r="A107">
        <v>6</v>
      </c>
      <c r="B107">
        <v>-22.844999999999999</v>
      </c>
      <c r="C107">
        <v>338</v>
      </c>
      <c r="D107">
        <v>70000</v>
      </c>
      <c r="E107">
        <v>765</v>
      </c>
    </row>
    <row r="108" spans="1:5">
      <c r="A108">
        <v>7</v>
      </c>
      <c r="B108">
        <v>-22.925000000000001</v>
      </c>
      <c r="C108">
        <v>338</v>
      </c>
      <c r="D108">
        <v>70000</v>
      </c>
      <c r="E108">
        <v>773</v>
      </c>
    </row>
    <row r="109" spans="1:5">
      <c r="A109">
        <v>8</v>
      </c>
      <c r="B109">
        <v>-23</v>
      </c>
      <c r="C109">
        <v>336</v>
      </c>
      <c r="D109">
        <v>70000</v>
      </c>
      <c r="E109">
        <v>805</v>
      </c>
    </row>
    <row r="110" spans="1:5">
      <c r="A110">
        <v>9</v>
      </c>
      <c r="B110">
        <v>-23.074999999999999</v>
      </c>
      <c r="C110">
        <v>338</v>
      </c>
      <c r="D110">
        <v>70000</v>
      </c>
      <c r="E110">
        <v>799</v>
      </c>
    </row>
    <row r="111" spans="1:5">
      <c r="A111">
        <v>10</v>
      </c>
      <c r="B111">
        <v>-23.145</v>
      </c>
      <c r="C111">
        <v>340</v>
      </c>
      <c r="D111">
        <v>70000</v>
      </c>
      <c r="E111">
        <v>796</v>
      </c>
    </row>
    <row r="112" spans="1:5">
      <c r="A112">
        <v>11</v>
      </c>
      <c r="B112">
        <v>-23.22</v>
      </c>
      <c r="C112">
        <v>338</v>
      </c>
      <c r="D112">
        <v>70000</v>
      </c>
      <c r="E112">
        <v>761</v>
      </c>
    </row>
    <row r="113" spans="1:5">
      <c r="A113">
        <v>12</v>
      </c>
      <c r="B113">
        <v>-23.31</v>
      </c>
      <c r="C113">
        <v>335</v>
      </c>
      <c r="D113">
        <v>70000</v>
      </c>
      <c r="E113">
        <v>713</v>
      </c>
    </row>
    <row r="114" spans="1:5">
      <c r="A114">
        <v>13</v>
      </c>
      <c r="B114">
        <v>-23.37</v>
      </c>
      <c r="C114">
        <v>336</v>
      </c>
      <c r="D114">
        <v>70000</v>
      </c>
      <c r="E114">
        <v>687</v>
      </c>
    </row>
    <row r="115" spans="1:5">
      <c r="A115">
        <v>14</v>
      </c>
      <c r="B115">
        <v>-23.45</v>
      </c>
      <c r="C115">
        <v>338</v>
      </c>
      <c r="D115">
        <v>70000</v>
      </c>
      <c r="E115">
        <v>632</v>
      </c>
    </row>
    <row r="116" spans="1:5">
      <c r="A116">
        <v>15</v>
      </c>
      <c r="B116">
        <v>-23.52</v>
      </c>
      <c r="C116">
        <v>339</v>
      </c>
      <c r="D116">
        <v>70000</v>
      </c>
      <c r="E116">
        <v>653</v>
      </c>
    </row>
    <row r="117" spans="1:5">
      <c r="A117">
        <v>16</v>
      </c>
      <c r="B117">
        <v>-23.594999999999999</v>
      </c>
      <c r="C117">
        <v>334</v>
      </c>
      <c r="D117">
        <v>70000</v>
      </c>
      <c r="E117">
        <v>622</v>
      </c>
    </row>
    <row r="118" spans="1:5">
      <c r="A118">
        <v>17</v>
      </c>
      <c r="B118">
        <v>-23.68</v>
      </c>
      <c r="C118">
        <v>352</v>
      </c>
      <c r="D118">
        <v>70000</v>
      </c>
      <c r="E118">
        <v>641</v>
      </c>
    </row>
    <row r="119" spans="1:5">
      <c r="A119">
        <v>18</v>
      </c>
      <c r="B119">
        <v>-23.745000000000001</v>
      </c>
      <c r="C119">
        <v>360</v>
      </c>
      <c r="D119">
        <v>70000</v>
      </c>
      <c r="E119">
        <v>643</v>
      </c>
    </row>
    <row r="120" spans="1:5">
      <c r="A120">
        <v>19</v>
      </c>
      <c r="B120">
        <v>-23.824999999999999</v>
      </c>
      <c r="C120">
        <v>350</v>
      </c>
      <c r="D120">
        <v>70000</v>
      </c>
      <c r="E120">
        <v>631</v>
      </c>
    </row>
    <row r="121" spans="1:5">
      <c r="A121">
        <v>20</v>
      </c>
      <c r="B121">
        <v>-23.905000000000001</v>
      </c>
      <c r="C121">
        <v>350</v>
      </c>
      <c r="D121">
        <v>70000</v>
      </c>
      <c r="E121">
        <v>623</v>
      </c>
    </row>
    <row r="122" spans="1:5">
      <c r="A122">
        <v>21</v>
      </c>
      <c r="B122">
        <v>-23.975000000000001</v>
      </c>
      <c r="C122">
        <v>350</v>
      </c>
      <c r="D122">
        <v>70000</v>
      </c>
      <c r="E122">
        <v>646</v>
      </c>
    </row>
    <row r="123" spans="1:5">
      <c r="A123">
        <v>22</v>
      </c>
      <c r="B123">
        <v>-24.05</v>
      </c>
      <c r="C123">
        <v>349</v>
      </c>
      <c r="D123">
        <v>70000</v>
      </c>
      <c r="E123">
        <v>651</v>
      </c>
    </row>
    <row r="124" spans="1:5">
      <c r="A124">
        <v>23</v>
      </c>
      <c r="B124">
        <v>-24.12</v>
      </c>
      <c r="C124">
        <v>353</v>
      </c>
      <c r="D124">
        <v>70000</v>
      </c>
      <c r="E124">
        <v>638</v>
      </c>
    </row>
    <row r="125" spans="1:5">
      <c r="A125">
        <v>24</v>
      </c>
      <c r="B125">
        <v>-24.2</v>
      </c>
      <c r="C125">
        <v>350</v>
      </c>
      <c r="D125">
        <v>70000</v>
      </c>
      <c r="E125">
        <v>622</v>
      </c>
    </row>
    <row r="126" spans="1:5">
      <c r="A126">
        <v>25</v>
      </c>
      <c r="B126">
        <v>-24.27</v>
      </c>
      <c r="C126">
        <v>350</v>
      </c>
      <c r="D126">
        <v>70000</v>
      </c>
      <c r="E126">
        <v>630</v>
      </c>
    </row>
    <row r="127" spans="1:5">
      <c r="A127" t="s">
        <v>0</v>
      </c>
    </row>
    <row r="128" spans="1:5">
      <c r="A128" t="s">
        <v>0</v>
      </c>
    </row>
    <row r="129" spans="1:5">
      <c r="A129" t="s">
        <v>0</v>
      </c>
    </row>
    <row r="130" spans="1:5">
      <c r="A130" t="s">
        <v>0</v>
      </c>
    </row>
    <row r="131" spans="1:5">
      <c r="A131" t="s">
        <v>16</v>
      </c>
    </row>
    <row r="132" spans="1:5">
      <c r="A132" t="s">
        <v>2</v>
      </c>
    </row>
    <row r="133" spans="1:5">
      <c r="A133" t="s">
        <v>3</v>
      </c>
    </row>
    <row r="134" spans="1:5">
      <c r="A134" t="s">
        <v>4</v>
      </c>
    </row>
    <row r="135" spans="1:5">
      <c r="A135" t="s">
        <v>5</v>
      </c>
    </row>
    <row r="136" spans="1:5">
      <c r="A136" t="s">
        <v>6</v>
      </c>
    </row>
    <row r="137" spans="1:5">
      <c r="A137" t="s">
        <v>7</v>
      </c>
    </row>
    <row r="138" spans="1:5">
      <c r="A138" t="s">
        <v>17</v>
      </c>
    </row>
    <row r="139" spans="1:5">
      <c r="A139" t="s">
        <v>9</v>
      </c>
    </row>
    <row r="140" spans="1:5">
      <c r="A140" t="s">
        <v>10</v>
      </c>
    </row>
    <row r="141" spans="1:5">
      <c r="A141" t="s">
        <v>11</v>
      </c>
    </row>
    <row r="142" spans="1:5">
      <c r="A142" t="s">
        <v>0</v>
      </c>
    </row>
    <row r="143" spans="1:5">
      <c r="A143" t="s">
        <v>48</v>
      </c>
      <c r="B143" t="s">
        <v>41</v>
      </c>
      <c r="C143" t="s">
        <v>30</v>
      </c>
      <c r="D143" t="s">
        <v>47</v>
      </c>
      <c r="E143" t="s">
        <v>46</v>
      </c>
    </row>
    <row r="144" spans="1:5">
      <c r="A144">
        <v>1</v>
      </c>
      <c r="B144">
        <v>-21.93</v>
      </c>
      <c r="C144">
        <v>360</v>
      </c>
      <c r="D144">
        <v>70000</v>
      </c>
      <c r="E144">
        <v>747</v>
      </c>
    </row>
    <row r="145" spans="1:5">
      <c r="A145">
        <v>2</v>
      </c>
      <c r="B145">
        <v>-22.015000000000001</v>
      </c>
      <c r="C145">
        <v>360</v>
      </c>
      <c r="D145">
        <v>70000</v>
      </c>
      <c r="E145">
        <v>783</v>
      </c>
    </row>
    <row r="146" spans="1:5">
      <c r="A146">
        <v>3</v>
      </c>
      <c r="B146">
        <v>-22.09</v>
      </c>
      <c r="C146">
        <v>372</v>
      </c>
      <c r="D146">
        <v>70000</v>
      </c>
      <c r="E146">
        <v>774</v>
      </c>
    </row>
    <row r="147" spans="1:5">
      <c r="A147">
        <v>4</v>
      </c>
      <c r="B147">
        <v>-22.16</v>
      </c>
      <c r="C147">
        <v>380</v>
      </c>
      <c r="D147">
        <v>70000</v>
      </c>
      <c r="E147">
        <v>730</v>
      </c>
    </row>
    <row r="148" spans="1:5">
      <c r="A148">
        <v>5</v>
      </c>
      <c r="B148">
        <v>-22.24</v>
      </c>
      <c r="C148">
        <v>373</v>
      </c>
      <c r="D148">
        <v>70000</v>
      </c>
      <c r="E148">
        <v>800</v>
      </c>
    </row>
    <row r="149" spans="1:5">
      <c r="A149">
        <v>6</v>
      </c>
      <c r="B149">
        <v>-22.315000000000001</v>
      </c>
      <c r="C149">
        <v>371</v>
      </c>
      <c r="D149">
        <v>70000</v>
      </c>
      <c r="E149">
        <v>756</v>
      </c>
    </row>
    <row r="150" spans="1:5">
      <c r="A150">
        <v>7</v>
      </c>
      <c r="B150">
        <v>-22.4</v>
      </c>
      <c r="C150">
        <v>353</v>
      </c>
      <c r="D150">
        <v>70000</v>
      </c>
      <c r="E150">
        <v>816</v>
      </c>
    </row>
    <row r="151" spans="1:5">
      <c r="A151">
        <v>8</v>
      </c>
      <c r="B151">
        <v>-22.465</v>
      </c>
      <c r="C151">
        <v>350</v>
      </c>
      <c r="D151">
        <v>70000</v>
      </c>
      <c r="E151">
        <v>782</v>
      </c>
    </row>
    <row r="152" spans="1:5">
      <c r="A152">
        <v>9</v>
      </c>
      <c r="B152">
        <v>-22.545000000000002</v>
      </c>
      <c r="C152">
        <v>350</v>
      </c>
      <c r="D152">
        <v>70000</v>
      </c>
      <c r="E152">
        <v>772</v>
      </c>
    </row>
    <row r="153" spans="1:5">
      <c r="A153">
        <v>10</v>
      </c>
      <c r="B153">
        <v>-22.62</v>
      </c>
      <c r="C153">
        <v>352</v>
      </c>
      <c r="D153">
        <v>70000</v>
      </c>
      <c r="E153">
        <v>763</v>
      </c>
    </row>
    <row r="154" spans="1:5">
      <c r="A154">
        <v>11</v>
      </c>
      <c r="B154">
        <v>-22.69</v>
      </c>
      <c r="C154">
        <v>353</v>
      </c>
      <c r="D154">
        <v>70000</v>
      </c>
      <c r="E154">
        <v>747</v>
      </c>
    </row>
    <row r="155" spans="1:5">
      <c r="A155">
        <v>12</v>
      </c>
      <c r="B155">
        <v>-22.774999999999999</v>
      </c>
      <c r="C155">
        <v>351</v>
      </c>
      <c r="D155">
        <v>70000</v>
      </c>
      <c r="E155">
        <v>758</v>
      </c>
    </row>
    <row r="156" spans="1:5">
      <c r="A156">
        <v>13</v>
      </c>
      <c r="B156">
        <v>-22.844999999999999</v>
      </c>
      <c r="C156">
        <v>352</v>
      </c>
      <c r="D156">
        <v>70000</v>
      </c>
      <c r="E156">
        <v>739</v>
      </c>
    </row>
    <row r="157" spans="1:5">
      <c r="A157">
        <v>14</v>
      </c>
      <c r="B157">
        <v>-22.914999999999999</v>
      </c>
      <c r="C157">
        <v>352</v>
      </c>
      <c r="D157">
        <v>70000</v>
      </c>
      <c r="E157">
        <v>683</v>
      </c>
    </row>
    <row r="158" spans="1:5">
      <c r="A158">
        <v>15</v>
      </c>
      <c r="B158">
        <v>-22.984999999999999</v>
      </c>
      <c r="C158">
        <v>353</v>
      </c>
      <c r="D158">
        <v>70000</v>
      </c>
      <c r="E158">
        <v>705</v>
      </c>
    </row>
    <row r="159" spans="1:5">
      <c r="A159">
        <v>16</v>
      </c>
      <c r="B159">
        <v>-23.065000000000001</v>
      </c>
      <c r="C159">
        <v>352</v>
      </c>
      <c r="D159">
        <v>70000</v>
      </c>
      <c r="E159">
        <v>620</v>
      </c>
    </row>
    <row r="160" spans="1:5">
      <c r="A160">
        <v>17</v>
      </c>
      <c r="B160">
        <v>-23.145</v>
      </c>
      <c r="C160">
        <v>361</v>
      </c>
      <c r="D160">
        <v>70000</v>
      </c>
      <c r="E160">
        <v>650</v>
      </c>
    </row>
    <row r="161" spans="1:5">
      <c r="A161">
        <v>18</v>
      </c>
      <c r="B161">
        <v>-23.215</v>
      </c>
      <c r="C161">
        <v>371</v>
      </c>
      <c r="D161">
        <v>70000</v>
      </c>
      <c r="E161">
        <v>622</v>
      </c>
    </row>
    <row r="162" spans="1:5">
      <c r="A162">
        <v>19</v>
      </c>
      <c r="B162">
        <v>-23.295000000000002</v>
      </c>
      <c r="C162">
        <v>366</v>
      </c>
      <c r="D162">
        <v>70000</v>
      </c>
      <c r="E162">
        <v>644</v>
      </c>
    </row>
    <row r="163" spans="1:5">
      <c r="A163">
        <v>20</v>
      </c>
      <c r="B163">
        <v>-23.364999999999998</v>
      </c>
      <c r="C163">
        <v>366</v>
      </c>
      <c r="D163">
        <v>70000</v>
      </c>
      <c r="E163">
        <v>658</v>
      </c>
    </row>
    <row r="164" spans="1:5">
      <c r="A164">
        <v>21</v>
      </c>
      <c r="B164">
        <v>-23.44</v>
      </c>
      <c r="C164">
        <v>365</v>
      </c>
      <c r="D164">
        <v>70000</v>
      </c>
      <c r="E164">
        <v>594</v>
      </c>
    </row>
    <row r="165" spans="1:5">
      <c r="A165">
        <v>22</v>
      </c>
      <c r="B165">
        <v>-23.52</v>
      </c>
      <c r="C165">
        <v>372</v>
      </c>
      <c r="D165">
        <v>70000</v>
      </c>
      <c r="E165">
        <v>645</v>
      </c>
    </row>
    <row r="166" spans="1:5">
      <c r="A166">
        <v>23</v>
      </c>
      <c r="B166">
        <v>-23.59</v>
      </c>
      <c r="C166">
        <v>370</v>
      </c>
      <c r="D166">
        <v>70000</v>
      </c>
      <c r="E166">
        <v>645</v>
      </c>
    </row>
    <row r="167" spans="1:5">
      <c r="A167">
        <v>24</v>
      </c>
      <c r="B167">
        <v>-23.664999999999999</v>
      </c>
      <c r="C167">
        <v>371</v>
      </c>
      <c r="D167">
        <v>70000</v>
      </c>
      <c r="E167">
        <v>639</v>
      </c>
    </row>
    <row r="168" spans="1:5">
      <c r="A168">
        <v>25</v>
      </c>
      <c r="B168">
        <v>-23.74</v>
      </c>
      <c r="C168">
        <v>368</v>
      </c>
      <c r="D168">
        <v>70000</v>
      </c>
      <c r="E168">
        <v>635</v>
      </c>
    </row>
    <row r="169" spans="1:5">
      <c r="A169" t="s">
        <v>0</v>
      </c>
    </row>
    <row r="170" spans="1:5">
      <c r="A170" t="s">
        <v>0</v>
      </c>
    </row>
    <row r="171" spans="1:5">
      <c r="A171" t="s">
        <v>0</v>
      </c>
    </row>
    <row r="172" spans="1:5">
      <c r="A172" t="s">
        <v>0</v>
      </c>
    </row>
    <row r="173" spans="1:5">
      <c r="A173" t="s">
        <v>18</v>
      </c>
    </row>
    <row r="174" spans="1:5">
      <c r="A174" t="s">
        <v>2</v>
      </c>
    </row>
    <row r="175" spans="1:5">
      <c r="A175" t="s">
        <v>3</v>
      </c>
    </row>
    <row r="176" spans="1:5">
      <c r="A176" t="s">
        <v>4</v>
      </c>
    </row>
    <row r="177" spans="1:5">
      <c r="A177" t="s">
        <v>5</v>
      </c>
    </row>
    <row r="178" spans="1:5">
      <c r="A178" t="s">
        <v>6</v>
      </c>
    </row>
    <row r="179" spans="1:5">
      <c r="A179" t="s">
        <v>7</v>
      </c>
    </row>
    <row r="180" spans="1:5">
      <c r="A180" t="s">
        <v>19</v>
      </c>
    </row>
    <row r="181" spans="1:5">
      <c r="A181" t="s">
        <v>9</v>
      </c>
    </row>
    <row r="182" spans="1:5">
      <c r="A182" t="s">
        <v>10</v>
      </c>
    </row>
    <row r="183" spans="1:5">
      <c r="A183" t="s">
        <v>11</v>
      </c>
    </row>
    <row r="184" spans="1:5">
      <c r="A184" t="s">
        <v>0</v>
      </c>
    </row>
    <row r="185" spans="1:5">
      <c r="A185" t="s">
        <v>48</v>
      </c>
      <c r="B185" t="s">
        <v>41</v>
      </c>
      <c r="C185" t="s">
        <v>30</v>
      </c>
      <c r="D185" t="s">
        <v>47</v>
      </c>
      <c r="E185" t="s">
        <v>46</v>
      </c>
    </row>
    <row r="186" spans="1:5">
      <c r="A186">
        <v>1</v>
      </c>
      <c r="B186">
        <v>-21.87</v>
      </c>
      <c r="C186">
        <v>374</v>
      </c>
      <c r="D186">
        <v>70000</v>
      </c>
      <c r="E186">
        <v>801</v>
      </c>
    </row>
    <row r="187" spans="1:5">
      <c r="A187">
        <v>2</v>
      </c>
      <c r="B187">
        <v>-21.95</v>
      </c>
      <c r="C187">
        <v>372</v>
      </c>
      <c r="D187">
        <v>70000</v>
      </c>
      <c r="E187">
        <v>762</v>
      </c>
    </row>
    <row r="188" spans="1:5">
      <c r="A188">
        <v>3</v>
      </c>
      <c r="B188">
        <v>-22.035</v>
      </c>
      <c r="C188">
        <v>372</v>
      </c>
      <c r="D188">
        <v>70000</v>
      </c>
      <c r="E188">
        <v>782</v>
      </c>
    </row>
    <row r="189" spans="1:5">
      <c r="A189">
        <v>4</v>
      </c>
      <c r="B189">
        <v>-22.11</v>
      </c>
      <c r="C189">
        <v>370</v>
      </c>
      <c r="D189">
        <v>70000</v>
      </c>
      <c r="E189">
        <v>795</v>
      </c>
    </row>
    <row r="190" spans="1:5">
      <c r="A190">
        <v>5</v>
      </c>
      <c r="B190">
        <v>-22.175000000000001</v>
      </c>
      <c r="C190">
        <v>371</v>
      </c>
      <c r="D190">
        <v>70000</v>
      </c>
      <c r="E190">
        <v>819</v>
      </c>
    </row>
    <row r="191" spans="1:5">
      <c r="A191">
        <v>6</v>
      </c>
      <c r="B191">
        <v>-22.254999999999999</v>
      </c>
      <c r="C191">
        <v>373</v>
      </c>
      <c r="D191">
        <v>70000</v>
      </c>
      <c r="E191">
        <v>868</v>
      </c>
    </row>
    <row r="192" spans="1:5">
      <c r="A192">
        <v>7</v>
      </c>
      <c r="B192">
        <v>-22.33</v>
      </c>
      <c r="C192">
        <v>373</v>
      </c>
      <c r="D192">
        <v>70000</v>
      </c>
      <c r="E192">
        <v>760</v>
      </c>
    </row>
    <row r="193" spans="1:5">
      <c r="A193">
        <v>8</v>
      </c>
      <c r="B193">
        <v>-22.405000000000001</v>
      </c>
      <c r="C193">
        <v>373</v>
      </c>
      <c r="D193">
        <v>70000</v>
      </c>
      <c r="E193">
        <v>810</v>
      </c>
    </row>
    <row r="194" spans="1:5">
      <c r="A194">
        <v>9</v>
      </c>
      <c r="B194">
        <v>-22.48</v>
      </c>
      <c r="C194">
        <v>374</v>
      </c>
      <c r="D194">
        <v>70000</v>
      </c>
      <c r="E194">
        <v>770</v>
      </c>
    </row>
    <row r="195" spans="1:5">
      <c r="A195">
        <v>10</v>
      </c>
      <c r="B195">
        <v>-22.55</v>
      </c>
      <c r="C195">
        <v>372</v>
      </c>
      <c r="D195">
        <v>70000</v>
      </c>
      <c r="E195">
        <v>770</v>
      </c>
    </row>
    <row r="196" spans="1:5">
      <c r="A196">
        <v>11</v>
      </c>
      <c r="B196">
        <v>-22.635000000000002</v>
      </c>
      <c r="C196">
        <v>375</v>
      </c>
      <c r="D196">
        <v>70000</v>
      </c>
      <c r="E196">
        <v>819</v>
      </c>
    </row>
    <row r="197" spans="1:5">
      <c r="A197">
        <v>12</v>
      </c>
      <c r="B197">
        <v>-22.71</v>
      </c>
      <c r="C197">
        <v>372</v>
      </c>
      <c r="D197">
        <v>70000</v>
      </c>
      <c r="E197">
        <v>785</v>
      </c>
    </row>
    <row r="198" spans="1:5">
      <c r="A198">
        <v>13</v>
      </c>
      <c r="B198">
        <v>-22.79</v>
      </c>
      <c r="C198">
        <v>375</v>
      </c>
      <c r="D198">
        <v>70000</v>
      </c>
      <c r="E198">
        <v>740</v>
      </c>
    </row>
    <row r="199" spans="1:5">
      <c r="A199">
        <v>14</v>
      </c>
      <c r="B199">
        <v>-22.864999999999998</v>
      </c>
      <c r="C199">
        <v>376</v>
      </c>
      <c r="D199">
        <v>70000</v>
      </c>
      <c r="E199">
        <v>714</v>
      </c>
    </row>
    <row r="200" spans="1:5">
      <c r="A200">
        <v>15</v>
      </c>
      <c r="B200">
        <v>-22.925000000000001</v>
      </c>
      <c r="C200">
        <v>372</v>
      </c>
      <c r="D200">
        <v>70000</v>
      </c>
      <c r="E200">
        <v>669</v>
      </c>
    </row>
    <row r="201" spans="1:5">
      <c r="A201">
        <v>16</v>
      </c>
      <c r="B201">
        <v>-23.004999999999999</v>
      </c>
      <c r="C201">
        <v>374</v>
      </c>
      <c r="D201">
        <v>70000</v>
      </c>
      <c r="E201">
        <v>677</v>
      </c>
    </row>
    <row r="202" spans="1:5">
      <c r="A202">
        <v>17</v>
      </c>
      <c r="B202">
        <v>-23.085000000000001</v>
      </c>
      <c r="C202">
        <v>373</v>
      </c>
      <c r="D202">
        <v>70000</v>
      </c>
      <c r="E202">
        <v>614</v>
      </c>
    </row>
    <row r="203" spans="1:5">
      <c r="A203">
        <v>18</v>
      </c>
      <c r="B203">
        <v>-23.155000000000001</v>
      </c>
      <c r="C203">
        <v>373</v>
      </c>
      <c r="D203">
        <v>70000</v>
      </c>
      <c r="E203">
        <v>636</v>
      </c>
    </row>
    <row r="204" spans="1:5">
      <c r="A204">
        <v>19</v>
      </c>
      <c r="B204">
        <v>-23.234999999999999</v>
      </c>
      <c r="C204">
        <v>373</v>
      </c>
      <c r="D204">
        <v>70000</v>
      </c>
      <c r="E204">
        <v>628</v>
      </c>
    </row>
    <row r="205" spans="1:5">
      <c r="A205">
        <v>20</v>
      </c>
      <c r="B205">
        <v>-23.305</v>
      </c>
      <c r="C205">
        <v>377</v>
      </c>
      <c r="D205">
        <v>70000</v>
      </c>
      <c r="E205">
        <v>655</v>
      </c>
    </row>
    <row r="206" spans="1:5">
      <c r="A206">
        <v>21</v>
      </c>
      <c r="B206">
        <v>-23.385000000000002</v>
      </c>
      <c r="C206">
        <v>374</v>
      </c>
      <c r="D206">
        <v>70000</v>
      </c>
      <c r="E206">
        <v>639</v>
      </c>
    </row>
    <row r="207" spans="1:5">
      <c r="A207">
        <v>22</v>
      </c>
      <c r="B207">
        <v>-23.46</v>
      </c>
      <c r="C207">
        <v>375</v>
      </c>
      <c r="D207">
        <v>70000</v>
      </c>
      <c r="E207">
        <v>607</v>
      </c>
    </row>
    <row r="208" spans="1:5">
      <c r="A208">
        <v>23</v>
      </c>
      <c r="B208">
        <v>-23.54</v>
      </c>
      <c r="C208">
        <v>375</v>
      </c>
      <c r="D208">
        <v>70000</v>
      </c>
      <c r="E208">
        <v>602</v>
      </c>
    </row>
    <row r="209" spans="1:5">
      <c r="A209">
        <v>24</v>
      </c>
      <c r="B209">
        <v>-23.614999999999998</v>
      </c>
      <c r="C209">
        <v>373</v>
      </c>
      <c r="D209">
        <v>70000</v>
      </c>
      <c r="E209">
        <v>667</v>
      </c>
    </row>
    <row r="210" spans="1:5">
      <c r="A210">
        <v>25</v>
      </c>
      <c r="B210">
        <v>-23.67</v>
      </c>
      <c r="C210">
        <v>374</v>
      </c>
      <c r="D210">
        <v>70000</v>
      </c>
      <c r="E210">
        <v>655</v>
      </c>
    </row>
    <row r="211" spans="1:5">
      <c r="A211" t="s">
        <v>0</v>
      </c>
    </row>
    <row r="212" spans="1:5">
      <c r="A212" t="s">
        <v>0</v>
      </c>
    </row>
    <row r="213" spans="1:5">
      <c r="A213" t="s">
        <v>0</v>
      </c>
    </row>
    <row r="214" spans="1:5">
      <c r="A214" t="s">
        <v>0</v>
      </c>
    </row>
    <row r="215" spans="1:5">
      <c r="A215" t="s">
        <v>20</v>
      </c>
    </row>
    <row r="216" spans="1:5">
      <c r="A216" t="s">
        <v>2</v>
      </c>
    </row>
    <row r="217" spans="1:5">
      <c r="A217" t="s">
        <v>3</v>
      </c>
    </row>
    <row r="218" spans="1:5">
      <c r="A218" t="s">
        <v>4</v>
      </c>
    </row>
    <row r="219" spans="1:5">
      <c r="A219" t="s">
        <v>5</v>
      </c>
    </row>
    <row r="220" spans="1:5">
      <c r="A220" t="s">
        <v>6</v>
      </c>
    </row>
    <row r="221" spans="1:5">
      <c r="A221" t="s">
        <v>7</v>
      </c>
    </row>
    <row r="222" spans="1:5">
      <c r="A222" t="s">
        <v>21</v>
      </c>
    </row>
    <row r="223" spans="1:5">
      <c r="A223" t="s">
        <v>9</v>
      </c>
    </row>
    <row r="224" spans="1:5">
      <c r="A224" t="s">
        <v>10</v>
      </c>
    </row>
    <row r="225" spans="1:5">
      <c r="A225" t="s">
        <v>11</v>
      </c>
    </row>
    <row r="226" spans="1:5">
      <c r="A226" t="s">
        <v>0</v>
      </c>
    </row>
    <row r="227" spans="1:5">
      <c r="A227" t="s">
        <v>48</v>
      </c>
      <c r="B227" t="s">
        <v>41</v>
      </c>
      <c r="C227" t="s">
        <v>30</v>
      </c>
      <c r="D227" t="s">
        <v>47</v>
      </c>
      <c r="E227" t="s">
        <v>46</v>
      </c>
    </row>
    <row r="228" spans="1:5">
      <c r="A228">
        <v>1</v>
      </c>
      <c r="B228">
        <v>-21.995000000000001</v>
      </c>
      <c r="C228">
        <v>366</v>
      </c>
      <c r="D228">
        <v>70000</v>
      </c>
      <c r="E228">
        <v>789</v>
      </c>
    </row>
    <row r="229" spans="1:5">
      <c r="A229">
        <v>2</v>
      </c>
      <c r="B229">
        <v>-22.074999999999999</v>
      </c>
      <c r="C229">
        <v>346</v>
      </c>
      <c r="D229">
        <v>70000</v>
      </c>
      <c r="E229">
        <v>765</v>
      </c>
    </row>
    <row r="230" spans="1:5">
      <c r="A230">
        <v>3</v>
      </c>
      <c r="B230">
        <v>-22.155000000000001</v>
      </c>
      <c r="C230">
        <v>345</v>
      </c>
      <c r="D230">
        <v>70000</v>
      </c>
      <c r="E230">
        <v>731</v>
      </c>
    </row>
    <row r="231" spans="1:5">
      <c r="A231">
        <v>4</v>
      </c>
      <c r="B231">
        <v>-22.23</v>
      </c>
      <c r="C231">
        <v>342</v>
      </c>
      <c r="D231">
        <v>70000</v>
      </c>
      <c r="E231">
        <v>776</v>
      </c>
    </row>
    <row r="232" spans="1:5">
      <c r="A232">
        <v>5</v>
      </c>
      <c r="B232">
        <v>-22.305</v>
      </c>
      <c r="C232">
        <v>342</v>
      </c>
      <c r="D232">
        <v>70000</v>
      </c>
      <c r="E232">
        <v>802</v>
      </c>
    </row>
    <row r="233" spans="1:5">
      <c r="A233">
        <v>6</v>
      </c>
      <c r="B233">
        <v>-22.38</v>
      </c>
      <c r="C233">
        <v>342</v>
      </c>
      <c r="D233">
        <v>70000</v>
      </c>
      <c r="E233">
        <v>765</v>
      </c>
    </row>
    <row r="234" spans="1:5">
      <c r="A234">
        <v>7</v>
      </c>
      <c r="B234">
        <v>-22.454999999999998</v>
      </c>
      <c r="C234">
        <v>341</v>
      </c>
      <c r="D234">
        <v>70000</v>
      </c>
      <c r="E234">
        <v>827</v>
      </c>
    </row>
    <row r="235" spans="1:5">
      <c r="A235">
        <v>8</v>
      </c>
      <c r="B235">
        <v>-22.535</v>
      </c>
      <c r="C235">
        <v>342</v>
      </c>
      <c r="D235">
        <v>70000</v>
      </c>
      <c r="E235">
        <v>769</v>
      </c>
    </row>
    <row r="236" spans="1:5">
      <c r="A236">
        <v>9</v>
      </c>
      <c r="B236">
        <v>-22.61</v>
      </c>
      <c r="C236">
        <v>341</v>
      </c>
      <c r="D236">
        <v>70000</v>
      </c>
      <c r="E236">
        <v>802</v>
      </c>
    </row>
    <row r="237" spans="1:5">
      <c r="A237">
        <v>10</v>
      </c>
      <c r="B237">
        <v>-22.68</v>
      </c>
      <c r="C237">
        <v>338</v>
      </c>
      <c r="D237">
        <v>70000</v>
      </c>
      <c r="E237">
        <v>784</v>
      </c>
    </row>
    <row r="238" spans="1:5">
      <c r="A238">
        <v>11</v>
      </c>
      <c r="B238">
        <v>-22.765000000000001</v>
      </c>
      <c r="C238">
        <v>342</v>
      </c>
      <c r="D238">
        <v>70000</v>
      </c>
      <c r="E238">
        <v>781</v>
      </c>
    </row>
    <row r="239" spans="1:5">
      <c r="A239">
        <v>12</v>
      </c>
      <c r="B239">
        <v>-22.835000000000001</v>
      </c>
      <c r="C239">
        <v>338</v>
      </c>
      <c r="D239">
        <v>70000</v>
      </c>
      <c r="E239">
        <v>710</v>
      </c>
    </row>
    <row r="240" spans="1:5">
      <c r="A240">
        <v>13</v>
      </c>
      <c r="B240">
        <v>-22.905000000000001</v>
      </c>
      <c r="C240">
        <v>340</v>
      </c>
      <c r="D240">
        <v>70000</v>
      </c>
      <c r="E240">
        <v>737</v>
      </c>
    </row>
    <row r="241" spans="1:5">
      <c r="A241">
        <v>14</v>
      </c>
      <c r="B241">
        <v>-22.98</v>
      </c>
      <c r="C241">
        <v>339</v>
      </c>
      <c r="D241">
        <v>70000</v>
      </c>
      <c r="E241">
        <v>718</v>
      </c>
    </row>
    <row r="242" spans="1:5">
      <c r="A242">
        <v>15</v>
      </c>
      <c r="B242">
        <v>-23.05</v>
      </c>
      <c r="C242">
        <v>348</v>
      </c>
      <c r="D242">
        <v>70000</v>
      </c>
      <c r="E242">
        <v>656</v>
      </c>
    </row>
    <row r="243" spans="1:5">
      <c r="A243">
        <v>16</v>
      </c>
      <c r="B243">
        <v>-23.13</v>
      </c>
      <c r="C243">
        <v>345</v>
      </c>
      <c r="D243">
        <v>70000</v>
      </c>
      <c r="E243">
        <v>683</v>
      </c>
    </row>
    <row r="244" spans="1:5">
      <c r="A244">
        <v>17</v>
      </c>
      <c r="B244">
        <v>-23.204999999999998</v>
      </c>
      <c r="C244">
        <v>341</v>
      </c>
      <c r="D244">
        <v>70000</v>
      </c>
      <c r="E244">
        <v>623</v>
      </c>
    </row>
    <row r="245" spans="1:5">
      <c r="A245">
        <v>18</v>
      </c>
      <c r="B245">
        <v>-23.29</v>
      </c>
      <c r="C245">
        <v>344</v>
      </c>
      <c r="D245">
        <v>70000</v>
      </c>
      <c r="E245">
        <v>637</v>
      </c>
    </row>
    <row r="246" spans="1:5">
      <c r="A246">
        <v>19</v>
      </c>
      <c r="B246">
        <v>-23.36</v>
      </c>
      <c r="C246">
        <v>343</v>
      </c>
      <c r="D246">
        <v>70000</v>
      </c>
      <c r="E246">
        <v>610</v>
      </c>
    </row>
    <row r="247" spans="1:5">
      <c r="A247">
        <v>20</v>
      </c>
      <c r="B247">
        <v>-23.43</v>
      </c>
      <c r="C247">
        <v>342</v>
      </c>
      <c r="D247">
        <v>70000</v>
      </c>
      <c r="E247">
        <v>646</v>
      </c>
    </row>
    <row r="248" spans="1:5">
      <c r="A248">
        <v>21</v>
      </c>
      <c r="B248">
        <v>-23.515000000000001</v>
      </c>
      <c r="C248">
        <v>343</v>
      </c>
      <c r="D248">
        <v>70000</v>
      </c>
      <c r="E248">
        <v>583</v>
      </c>
    </row>
    <row r="249" spans="1:5">
      <c r="A249">
        <v>22</v>
      </c>
      <c r="B249">
        <v>-23.585000000000001</v>
      </c>
      <c r="C249">
        <v>344</v>
      </c>
      <c r="D249">
        <v>70000</v>
      </c>
      <c r="E249">
        <v>638</v>
      </c>
    </row>
    <row r="250" spans="1:5">
      <c r="A250">
        <v>23</v>
      </c>
      <c r="B250">
        <v>-23.664999999999999</v>
      </c>
      <c r="C250">
        <v>341</v>
      </c>
      <c r="D250">
        <v>70000</v>
      </c>
      <c r="E250">
        <v>650</v>
      </c>
    </row>
    <row r="251" spans="1:5">
      <c r="A251">
        <v>24</v>
      </c>
      <c r="B251">
        <v>-23.734999999999999</v>
      </c>
      <c r="C251">
        <v>344</v>
      </c>
      <c r="D251">
        <v>70000</v>
      </c>
      <c r="E251">
        <v>591</v>
      </c>
    </row>
    <row r="252" spans="1:5">
      <c r="A252">
        <v>25</v>
      </c>
      <c r="B252">
        <v>-23.81</v>
      </c>
      <c r="C252">
        <v>343</v>
      </c>
      <c r="D252">
        <v>70000</v>
      </c>
      <c r="E252">
        <v>679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L1:AI51"/>
  <sheetViews>
    <sheetView tabSelected="1" topLeftCell="J1" workbookViewId="0">
      <selection activeCell="P6" sqref="P6"/>
    </sheetView>
  </sheetViews>
  <sheetFormatPr defaultRowHeight="15"/>
  <cols>
    <col min="14" max="14" width="17.5703125" bestFit="1" customWidth="1"/>
    <col min="15" max="15" width="13.7109375" bestFit="1" customWidth="1"/>
    <col min="16" max="16" width="20.140625" customWidth="1"/>
    <col min="17" max="17" width="12" bestFit="1" customWidth="1"/>
    <col min="18" max="18" width="14.140625" bestFit="1" customWidth="1"/>
    <col min="19" max="19" width="11.5703125" bestFit="1" customWidth="1"/>
    <col min="20" max="20" width="7.28515625" bestFit="1" customWidth="1"/>
  </cols>
  <sheetData>
    <row r="1" spans="12:35">
      <c r="N1" s="1"/>
      <c r="P1" t="s">
        <v>66</v>
      </c>
      <c r="Q1">
        <v>2.895597542862538E-2</v>
      </c>
      <c r="Z1" s="6"/>
      <c r="AA1" s="6"/>
      <c r="AB1" s="6"/>
      <c r="AC1" s="6"/>
      <c r="AD1" s="6"/>
      <c r="AE1" s="6"/>
      <c r="AF1" s="6"/>
    </row>
    <row r="2" spans="12:35">
      <c r="N2" s="1" t="s">
        <v>67</v>
      </c>
      <c r="P2" t="s">
        <v>68</v>
      </c>
      <c r="Q2">
        <v>14.525176677686183</v>
      </c>
      <c r="R2" s="3">
        <f>ABS(SUM(R4:R34))</f>
        <v>3174.8260972225903</v>
      </c>
      <c r="Z2" s="6"/>
      <c r="AA2" s="6"/>
      <c r="AB2" s="6"/>
      <c r="AC2" s="6"/>
      <c r="AD2" s="6"/>
      <c r="AE2" s="6"/>
      <c r="AF2" s="6"/>
      <c r="AG2" s="1" t="s">
        <v>67</v>
      </c>
      <c r="AH2" s="1" t="s">
        <v>69</v>
      </c>
    </row>
    <row r="3" spans="12:35">
      <c r="L3" t="s">
        <v>77</v>
      </c>
      <c r="M3" t="s">
        <v>70</v>
      </c>
      <c r="N3" s="1" t="s">
        <v>71</v>
      </c>
      <c r="O3" s="1" t="s">
        <v>72</v>
      </c>
      <c r="P3" s="1" t="s">
        <v>73</v>
      </c>
      <c r="Q3" s="1" t="s">
        <v>74</v>
      </c>
      <c r="R3" s="1" t="s">
        <v>75</v>
      </c>
      <c r="S3" s="1" t="s">
        <v>76</v>
      </c>
      <c r="T3" s="1"/>
      <c r="U3" s="1"/>
      <c r="V3" s="7"/>
      <c r="W3" s="6"/>
      <c r="X3" s="6"/>
      <c r="Y3" s="6"/>
      <c r="Z3" s="6"/>
      <c r="AA3" s="6"/>
      <c r="AB3" s="6"/>
      <c r="AC3" s="6"/>
      <c r="AD3" s="6"/>
      <c r="AE3" s="6"/>
      <c r="AF3" s="6">
        <v>-20</v>
      </c>
      <c r="AG3" s="1">
        <v>2.2200000000000002</v>
      </c>
      <c r="AH3" s="1">
        <v>-0.91</v>
      </c>
      <c r="AI3">
        <f>AH3-AG3</f>
        <v>-3.1300000000000003</v>
      </c>
    </row>
    <row r="4" spans="12:35">
      <c r="L4" s="6">
        <v>-24</v>
      </c>
      <c r="M4" s="6">
        <f>-L4</f>
        <v>24</v>
      </c>
      <c r="N4" s="7">
        <v>-23.79</v>
      </c>
      <c r="O4" s="5">
        <v>-21.208315052815667</v>
      </c>
      <c r="P4" s="5"/>
      <c r="Q4" s="3">
        <f>O4+(L4-$Q$2)*$Q$1</f>
        <v>-22.323849122078201</v>
      </c>
      <c r="R4" s="3">
        <f>(Q4-P4)^2</f>
        <v>498.35423962531166</v>
      </c>
      <c r="S4" s="3">
        <f>SQRT(R4)</f>
        <v>22.323849122078201</v>
      </c>
      <c r="T4" s="3" t="e">
        <f>Q4-#REF!</f>
        <v>#REF!</v>
      </c>
      <c r="U4" s="3"/>
      <c r="V4" s="9"/>
      <c r="W4" s="6"/>
      <c r="X4" s="6"/>
      <c r="Y4" s="6"/>
      <c r="Z4" s="6"/>
      <c r="AA4" s="6"/>
      <c r="AB4" s="6"/>
      <c r="AF4">
        <v>30</v>
      </c>
      <c r="AG4" s="1">
        <v>0</v>
      </c>
      <c r="AH4" s="1">
        <v>-2.99</v>
      </c>
      <c r="AI4">
        <f>AH4-AG4</f>
        <v>-2.99</v>
      </c>
    </row>
    <row r="5" spans="12:35">
      <c r="L5" s="6">
        <v>-16</v>
      </c>
      <c r="M5" s="6">
        <f t="shared" ref="M5:M38" si="0">-L5</f>
        <v>16</v>
      </c>
      <c r="N5" s="7">
        <v>-23.625</v>
      </c>
      <c r="O5" s="5">
        <v>-20.915961305704837</v>
      </c>
      <c r="P5" s="4">
        <f>'980050'!H15</f>
        <v>-23.556486656971746</v>
      </c>
      <c r="Q5" s="3">
        <f>O5+(L5-$Q$2)*$Q$1</f>
        <v>-21.799847571538365</v>
      </c>
      <c r="S5" s="3"/>
      <c r="T5" s="3" t="e">
        <f>Q5-#REF!</f>
        <v>#REF!</v>
      </c>
      <c r="U5" s="3"/>
      <c r="V5" s="9"/>
      <c r="W5" s="6"/>
      <c r="X5" s="6"/>
      <c r="Y5" s="6"/>
      <c r="Z5" s="6"/>
      <c r="AA5" s="6"/>
      <c r="AB5" s="6"/>
    </row>
    <row r="6" spans="12:35">
      <c r="L6" s="6">
        <v>-15</v>
      </c>
      <c r="M6" s="6">
        <f t="shared" si="0"/>
        <v>15</v>
      </c>
      <c r="N6" s="7">
        <v>-23.504999999999999</v>
      </c>
      <c r="O6" s="5">
        <v>-20.847748844436598</v>
      </c>
      <c r="P6" s="4"/>
      <c r="Q6" s="3">
        <f>O6+(L6-$Q$2)*$Q$1</f>
        <v>-21.702679134841503</v>
      </c>
      <c r="R6" s="3">
        <f>(Q6-P6)^2</f>
        <v>471.00628162988471</v>
      </c>
      <c r="S6" s="3">
        <f>SQRT(R6)</f>
        <v>21.702679134841503</v>
      </c>
      <c r="T6" s="3" t="e">
        <f>Q6-#REF!</f>
        <v>#REF!</v>
      </c>
      <c r="U6" s="3"/>
      <c r="V6" s="9"/>
      <c r="W6" s="6"/>
      <c r="X6" s="6"/>
      <c r="Y6" s="6"/>
      <c r="Z6" s="6"/>
      <c r="AA6" s="6"/>
      <c r="AB6" s="6"/>
    </row>
    <row r="7" spans="12:35">
      <c r="L7" s="6">
        <v>-14</v>
      </c>
      <c r="M7" s="6">
        <f t="shared" si="0"/>
        <v>14</v>
      </c>
      <c r="N7" s="7">
        <v>-23.38</v>
      </c>
      <c r="O7" s="5">
        <v>-20.849474574603292</v>
      </c>
      <c r="P7" s="4"/>
      <c r="Q7" s="3">
        <f>O7+(L7-$Q$2)*$Q$1</f>
        <v>-21.67544888957957</v>
      </c>
      <c r="S7" s="3"/>
      <c r="T7" s="3" t="e">
        <f>Q7-#REF!</f>
        <v>#REF!</v>
      </c>
      <c r="U7" s="3"/>
      <c r="V7" s="9"/>
      <c r="W7" s="6"/>
      <c r="X7" s="6"/>
      <c r="Y7" s="6"/>
      <c r="Z7" s="6"/>
      <c r="AA7" s="6"/>
      <c r="AB7" s="6"/>
    </row>
    <row r="8" spans="12:35">
      <c r="L8" s="6">
        <v>-13</v>
      </c>
      <c r="M8" s="6">
        <f t="shared" si="0"/>
        <v>13</v>
      </c>
      <c r="N8" s="7">
        <v>-23.38</v>
      </c>
      <c r="O8" s="5">
        <v>-20.788831050512044</v>
      </c>
      <c r="P8" s="4"/>
      <c r="Q8" s="3">
        <f>O8+(L8-$Q$2)*$Q$1</f>
        <v>-21.585849390059696</v>
      </c>
      <c r="R8" s="3">
        <f>(Q8-P8)^2</f>
        <v>465.94889389034057</v>
      </c>
      <c r="S8" s="3">
        <f>SQRT(R8)</f>
        <v>21.585849390059696</v>
      </c>
      <c r="T8" s="3" t="e">
        <f>Q8-#REF!</f>
        <v>#REF!</v>
      </c>
      <c r="U8" s="3"/>
      <c r="V8" s="9"/>
      <c r="W8" s="6"/>
      <c r="X8" s="6"/>
      <c r="Y8" s="6"/>
      <c r="Z8" s="6"/>
      <c r="AA8" s="6"/>
      <c r="AB8" s="6"/>
    </row>
    <row r="9" spans="12:35">
      <c r="L9" s="6">
        <v>-12</v>
      </c>
      <c r="M9" s="6">
        <f t="shared" si="0"/>
        <v>12</v>
      </c>
      <c r="N9" s="7">
        <v>-23.364999999999998</v>
      </c>
      <c r="O9" s="5">
        <v>-20.748365735698926</v>
      </c>
      <c r="P9" s="4"/>
      <c r="Q9" s="3">
        <f>O9+(L9-$Q$2)*$Q$1</f>
        <v>-21.516428099817954</v>
      </c>
      <c r="S9" s="3"/>
      <c r="T9" s="3" t="e">
        <f>Q9-#REF!</f>
        <v>#REF!</v>
      </c>
      <c r="U9" s="3"/>
      <c r="V9" s="9"/>
      <c r="W9" s="6"/>
      <c r="X9" s="6"/>
      <c r="Y9" s="6"/>
      <c r="Z9" s="6"/>
      <c r="AA9" s="6"/>
      <c r="AB9" s="6"/>
    </row>
    <row r="10" spans="12:35">
      <c r="L10" s="6">
        <v>-11</v>
      </c>
      <c r="M10" s="6">
        <f t="shared" si="0"/>
        <v>11</v>
      </c>
      <c r="N10" s="7">
        <v>-23.295000000000002</v>
      </c>
      <c r="O10" s="5">
        <v>-20.711926003530884</v>
      </c>
      <c r="P10" s="4"/>
      <c r="Q10" s="3">
        <f>O10+(L10-$Q$2)*$Q$1</f>
        <v>-21.451032392221286</v>
      </c>
      <c r="R10" s="3">
        <f>(Q10-P10)^2</f>
        <v>460.1467906921269</v>
      </c>
      <c r="S10" s="3">
        <f>SQRT(R10)</f>
        <v>21.451032392221286</v>
      </c>
      <c r="T10" s="3" t="e">
        <f>Q10-#REF!</f>
        <v>#REF!</v>
      </c>
      <c r="U10" s="3"/>
      <c r="V10" s="9"/>
      <c r="W10" s="6"/>
      <c r="X10" s="6"/>
      <c r="Y10" s="6"/>
      <c r="Z10" s="6"/>
      <c r="AA10" s="6"/>
      <c r="AB10" s="6"/>
    </row>
    <row r="11" spans="12:35">
      <c r="L11" s="6">
        <v>-10</v>
      </c>
      <c r="M11" s="6">
        <f t="shared" si="0"/>
        <v>10</v>
      </c>
      <c r="N11" s="7"/>
      <c r="O11" s="5">
        <v>-20.635117924999843</v>
      </c>
      <c r="P11" s="4"/>
      <c r="Q11" s="3">
        <f>O11+(L11-$Q$2)*$Q$1</f>
        <v>-21.345268338261619</v>
      </c>
      <c r="S11" s="3"/>
      <c r="T11" s="3" t="e">
        <f>Q11-#REF!</f>
        <v>#REF!</v>
      </c>
      <c r="U11" s="3"/>
      <c r="V11" s="9"/>
      <c r="W11" s="6"/>
      <c r="X11" s="6"/>
      <c r="Y11" s="6"/>
      <c r="Z11" s="6"/>
      <c r="AA11" s="6"/>
      <c r="AB11" s="6"/>
      <c r="AG11">
        <v>-11.3</v>
      </c>
      <c r="AH11">
        <v>0.08</v>
      </c>
      <c r="AI11">
        <v>23</v>
      </c>
    </row>
    <row r="12" spans="12:35">
      <c r="L12" s="6">
        <v>-9</v>
      </c>
      <c r="M12" s="6">
        <f t="shared" si="0"/>
        <v>9</v>
      </c>
      <c r="N12" s="7"/>
      <c r="O12" s="5">
        <v>-20.587624327535654</v>
      </c>
      <c r="P12" s="4"/>
      <c r="Q12" s="3">
        <f>O12+(L12-$Q$2)*$Q$1</f>
        <v>-21.268818765368806</v>
      </c>
      <c r="S12" s="3"/>
      <c r="T12" s="3" t="e">
        <f>Q12-#REF!</f>
        <v>#REF!</v>
      </c>
      <c r="U12" s="3"/>
      <c r="V12" s="9"/>
      <c r="W12" s="6"/>
      <c r="X12" s="6"/>
      <c r="Y12" s="6"/>
      <c r="Z12" s="6"/>
      <c r="AA12" s="6"/>
      <c r="AB12" s="6"/>
      <c r="AF12">
        <f>200/637*102000</f>
        <v>32025.117739403453</v>
      </c>
      <c r="AG12">
        <f>AG11-AH11*(AI11-1)</f>
        <v>-13.06</v>
      </c>
    </row>
    <row r="13" spans="12:35">
      <c r="L13" s="6">
        <v>-8</v>
      </c>
      <c r="M13" s="6">
        <f t="shared" si="0"/>
        <v>8</v>
      </c>
      <c r="N13" s="7"/>
      <c r="O13" s="5">
        <v>-20.658926749913398</v>
      </c>
      <c r="P13" s="4"/>
      <c r="Q13" s="3">
        <f>O13+(L13-$Q$2)*$Q$1</f>
        <v>-21.311165212317924</v>
      </c>
      <c r="S13" s="3"/>
      <c r="T13" s="3" t="e">
        <f>Q13-#REF!</f>
        <v>#REF!</v>
      </c>
      <c r="U13" s="3"/>
      <c r="V13" s="9"/>
      <c r="W13" s="6"/>
      <c r="X13" s="6"/>
      <c r="Y13" s="6"/>
      <c r="Z13" s="6"/>
      <c r="AA13" s="6"/>
      <c r="AB13" s="6"/>
      <c r="AF13">
        <f>AF12/102000*388</f>
        <v>121.8210361067504</v>
      </c>
    </row>
    <row r="14" spans="12:35">
      <c r="L14" s="6">
        <v>-7</v>
      </c>
      <c r="M14" s="6">
        <f t="shared" si="0"/>
        <v>7</v>
      </c>
      <c r="N14" s="7"/>
      <c r="O14" s="5">
        <v>-20.760793771879655</v>
      </c>
      <c r="P14" s="4"/>
      <c r="Q14" s="3">
        <f>O14+(L14-$Q$2)*$Q$1</f>
        <v>-21.384076258855558</v>
      </c>
      <c r="S14" s="3"/>
      <c r="T14" s="3" t="e">
        <f>Q14-#REF!</f>
        <v>#REF!</v>
      </c>
      <c r="U14" s="3"/>
      <c r="V14" s="9"/>
      <c r="W14" s="6"/>
      <c r="X14" s="6"/>
      <c r="Y14" s="6"/>
      <c r="Z14" s="6"/>
      <c r="AA14" s="6"/>
      <c r="AB14" s="6"/>
    </row>
    <row r="15" spans="12:35">
      <c r="L15" s="6">
        <v>-6</v>
      </c>
      <c r="M15" s="6">
        <f t="shared" si="0"/>
        <v>6</v>
      </c>
      <c r="N15" s="7"/>
      <c r="O15" s="5">
        <v>-20.836475416942253</v>
      </c>
      <c r="P15" s="4"/>
      <c r="Q15" s="3">
        <f>O15+(L15-$Q$2)*$Q$1</f>
        <v>-21.430801928489529</v>
      </c>
      <c r="S15" s="3"/>
      <c r="T15" s="3" t="e">
        <f>Q15-#REF!</f>
        <v>#REF!</v>
      </c>
      <c r="U15" s="3"/>
      <c r="V15" s="9"/>
      <c r="W15" s="6"/>
      <c r="X15" s="6"/>
      <c r="Y15" s="6"/>
      <c r="Z15" s="6"/>
      <c r="AA15" s="6"/>
      <c r="AB15" s="6"/>
    </row>
    <row r="16" spans="12:35">
      <c r="L16" s="6">
        <v>-5</v>
      </c>
      <c r="M16" s="6">
        <f t="shared" si="0"/>
        <v>5</v>
      </c>
      <c r="N16" s="7"/>
      <c r="O16" s="5">
        <v>-20.911348585475626</v>
      </c>
      <c r="P16" s="4"/>
      <c r="Q16" s="3">
        <f>O16+(L16-$Q$2)*$Q$1</f>
        <v>-21.476719121594275</v>
      </c>
      <c r="S16" s="3"/>
      <c r="T16" s="3" t="e">
        <f>Q16-#REF!</f>
        <v>#REF!</v>
      </c>
      <c r="U16" s="3"/>
      <c r="V16" s="9"/>
      <c r="W16" s="6"/>
      <c r="X16" s="6"/>
      <c r="Y16" s="6"/>
      <c r="Z16" s="6"/>
      <c r="AA16" s="6"/>
      <c r="AB16" s="6"/>
    </row>
    <row r="17" spans="12:22">
      <c r="L17" s="6">
        <v>-4</v>
      </c>
      <c r="M17" s="6">
        <f t="shared" si="0"/>
        <v>4</v>
      </c>
      <c r="N17" s="7"/>
      <c r="O17" s="5">
        <v>-21.00117608589882</v>
      </c>
      <c r="P17" s="4"/>
      <c r="Q17" s="3">
        <f>O17+(L17-$Q$2)*$Q$1</f>
        <v>-21.537590646588846</v>
      </c>
      <c r="S17" s="3"/>
      <c r="T17" s="3" t="e">
        <f>Q17-#REF!</f>
        <v>#REF!</v>
      </c>
      <c r="U17" s="3"/>
      <c r="V17" s="3"/>
    </row>
    <row r="18" spans="12:22">
      <c r="L18" s="6">
        <v>-3</v>
      </c>
      <c r="M18" s="6">
        <f t="shared" si="0"/>
        <v>3</v>
      </c>
      <c r="N18" s="7"/>
      <c r="O18" s="5">
        <v>-21.102890134114009</v>
      </c>
      <c r="P18" s="4"/>
      <c r="Q18" s="3">
        <f>O18+(L18-$Q$2)*$Q$1</f>
        <v>-21.610348719375409</v>
      </c>
      <c r="S18" s="3"/>
      <c r="T18" s="3" t="e">
        <f>Q18-#REF!</f>
        <v>#REF!</v>
      </c>
      <c r="U18" s="3"/>
      <c r="V18" s="3"/>
    </row>
    <row r="19" spans="12:22">
      <c r="L19" s="6">
        <v>-2</v>
      </c>
      <c r="M19" s="6">
        <f t="shared" si="0"/>
        <v>2</v>
      </c>
      <c r="N19" s="7"/>
      <c r="O19" s="5">
        <v>-21.168206864323402</v>
      </c>
      <c r="P19" s="4"/>
      <c r="Q19" s="3">
        <f>O19+(L19-$Q$2)*$Q$1</f>
        <v>-21.646709474156175</v>
      </c>
      <c r="S19" s="3"/>
      <c r="T19" s="3" t="e">
        <f>Q19-#REF!</f>
        <v>#REF!</v>
      </c>
      <c r="U19" s="3"/>
      <c r="V19" s="3"/>
    </row>
    <row r="20" spans="12:22">
      <c r="L20" s="6">
        <v>-1</v>
      </c>
      <c r="M20" s="6">
        <f t="shared" si="0"/>
        <v>1</v>
      </c>
      <c r="N20" s="7"/>
      <c r="O20" s="5">
        <v>-21.178779511775083</v>
      </c>
      <c r="P20" s="4"/>
      <c r="Q20" s="3">
        <f>O20+(L20-$Q$2)*$Q$1</f>
        <v>-21.628326146179234</v>
      </c>
      <c r="S20" s="3"/>
      <c r="T20" s="3" t="e">
        <f>Q20-#REF!</f>
        <v>#REF!</v>
      </c>
      <c r="U20" s="3"/>
      <c r="V20" s="3"/>
    </row>
    <row r="21" spans="12:22">
      <c r="L21" s="6">
        <v>0</v>
      </c>
      <c r="M21" s="6">
        <f t="shared" si="0"/>
        <v>0</v>
      </c>
      <c r="N21" s="7">
        <v>-23.65</v>
      </c>
      <c r="O21" s="5">
        <v>-21.136159453832203</v>
      </c>
      <c r="P21" s="4"/>
      <c r="Q21" s="3">
        <f>O21+(L21-$Q$2)*$Q$1</f>
        <v>-21.556750112807727</v>
      </c>
      <c r="S21" s="3"/>
      <c r="T21" s="3" t="e">
        <f>Q21-#REF!</f>
        <v>#REF!</v>
      </c>
      <c r="U21" s="3"/>
      <c r="V21" s="3"/>
    </row>
    <row r="22" spans="12:22">
      <c r="L22" s="6">
        <v>1</v>
      </c>
      <c r="M22" s="6">
        <f t="shared" si="0"/>
        <v>-1</v>
      </c>
      <c r="O22" s="5">
        <v>-21.117446478371367</v>
      </c>
      <c r="P22" s="4"/>
      <c r="Q22" s="3">
        <f>O22+(L22-$Q$2)*$Q$1</f>
        <v>-21.509081161918264</v>
      </c>
      <c r="S22" s="3"/>
      <c r="T22" s="3" t="e">
        <f>Q22-#REF!</f>
        <v>#REF!</v>
      </c>
      <c r="U22" s="3"/>
      <c r="V22" s="3"/>
    </row>
    <row r="23" spans="12:22">
      <c r="L23" s="6">
        <v>2</v>
      </c>
      <c r="M23" s="6">
        <f t="shared" si="0"/>
        <v>-2</v>
      </c>
      <c r="O23" s="5">
        <v>-21.121672892540552</v>
      </c>
      <c r="P23" s="8"/>
      <c r="Q23" s="3">
        <f>O23+(L23-$Q$2)*$Q$1</f>
        <v>-21.484351600658826</v>
      </c>
      <c r="S23" s="3"/>
      <c r="T23" s="3" t="e">
        <f>Q23-#REF!</f>
        <v>#REF!</v>
      </c>
      <c r="U23" s="3"/>
      <c r="V23" s="3"/>
    </row>
    <row r="24" spans="12:22">
      <c r="L24" s="6">
        <v>3</v>
      </c>
      <c r="M24" s="6">
        <f t="shared" si="0"/>
        <v>-3</v>
      </c>
      <c r="O24" s="5">
        <v>-21.033193665332174</v>
      </c>
      <c r="P24" s="4"/>
      <c r="Q24" s="3">
        <f>O24+(L24-$Q$2)*$Q$1</f>
        <v>-21.366916398021822</v>
      </c>
      <c r="S24" s="3"/>
      <c r="T24" s="3" t="e">
        <f>Q24-#REF!</f>
        <v>#REF!</v>
      </c>
      <c r="U24" s="3"/>
      <c r="V24" s="3"/>
    </row>
    <row r="25" spans="12:22">
      <c r="L25" s="6">
        <v>4</v>
      </c>
      <c r="M25" s="6">
        <f t="shared" si="0"/>
        <v>-4</v>
      </c>
      <c r="O25" s="5">
        <v>-20.938832266059695</v>
      </c>
      <c r="P25" s="4"/>
      <c r="Q25" s="3">
        <f>O25+(L25-$Q$2)*$Q$1</f>
        <v>-21.243599023320716</v>
      </c>
      <c r="S25" s="3"/>
      <c r="T25" s="3" t="e">
        <f>Q25-#REF!</f>
        <v>#REF!</v>
      </c>
      <c r="U25" s="3"/>
      <c r="V25" s="3"/>
    </row>
    <row r="26" spans="12:22">
      <c r="L26" s="6">
        <v>5</v>
      </c>
      <c r="M26" s="6">
        <f t="shared" si="0"/>
        <v>-5</v>
      </c>
      <c r="O26" s="5">
        <v>-20.808754113740981</v>
      </c>
      <c r="P26" s="4"/>
      <c r="Q26" s="3">
        <f>O26+(L26-$Q$2)*$Q$1</f>
        <v>-21.084564895573379</v>
      </c>
      <c r="S26" s="3"/>
      <c r="T26" s="3" t="e">
        <f>Q26-#REF!</f>
        <v>#REF!</v>
      </c>
      <c r="U26" s="3"/>
      <c r="V26" s="3"/>
    </row>
    <row r="27" spans="12:22">
      <c r="L27" s="6">
        <v>6</v>
      </c>
      <c r="M27" s="6">
        <f t="shared" si="0"/>
        <v>-6</v>
      </c>
      <c r="N27" s="7"/>
      <c r="O27" s="5">
        <v>-20.681004905783556</v>
      </c>
      <c r="P27" s="4"/>
      <c r="Q27" s="3">
        <f>O27+(L27-$Q$2)*$Q$1</f>
        <v>-20.927859712187328</v>
      </c>
      <c r="S27" s="3"/>
      <c r="T27" s="3" t="e">
        <f>Q27-#REF!</f>
        <v>#REF!</v>
      </c>
      <c r="U27" s="3"/>
      <c r="V27" s="3"/>
    </row>
    <row r="28" spans="12:22">
      <c r="L28" s="6">
        <v>7</v>
      </c>
      <c r="M28" s="6">
        <f t="shared" si="0"/>
        <v>-7</v>
      </c>
      <c r="N28" s="7"/>
      <c r="O28" s="5">
        <v>-20.625077309537744</v>
      </c>
      <c r="P28" s="4"/>
      <c r="Q28" s="3">
        <f>O28+(L28-$Q$2)*$Q$1</f>
        <v>-20.842976140512889</v>
      </c>
      <c r="S28" s="3"/>
      <c r="T28" s="3" t="e">
        <f>Q28-#REF!</f>
        <v>#REF!</v>
      </c>
      <c r="U28" s="3"/>
      <c r="V28" s="3"/>
    </row>
    <row r="29" spans="12:22">
      <c r="L29" s="6">
        <v>8</v>
      </c>
      <c r="M29" s="6">
        <f t="shared" si="0"/>
        <v>-8</v>
      </c>
      <c r="N29" s="7"/>
      <c r="O29" s="5">
        <v>-20.525281090471932</v>
      </c>
      <c r="P29" s="4"/>
      <c r="Q29" s="3">
        <f>O29+(L29-$Q$2)*$Q$1</f>
        <v>-20.714223946018453</v>
      </c>
      <c r="S29" s="3"/>
      <c r="T29" s="3" t="e">
        <f>Q29-#REF!</f>
        <v>#REF!</v>
      </c>
      <c r="U29" s="3"/>
      <c r="V29" s="3"/>
    </row>
    <row r="30" spans="12:22">
      <c r="L30" s="6">
        <v>9</v>
      </c>
      <c r="M30" s="6">
        <f t="shared" si="0"/>
        <v>-9</v>
      </c>
      <c r="N30" s="7"/>
      <c r="O30" s="5">
        <v>-20.439585038247699</v>
      </c>
      <c r="P30" s="4"/>
      <c r="Q30" s="3">
        <f>O30+(L30-$Q$2)*$Q$1</f>
        <v>-20.599571918365594</v>
      </c>
      <c r="S30" s="3"/>
      <c r="T30" s="3" t="e">
        <f>Q30-#REF!</f>
        <v>#REF!</v>
      </c>
      <c r="U30" s="3"/>
      <c r="V30" s="3"/>
    </row>
    <row r="31" spans="12:22">
      <c r="L31" s="6">
        <v>10</v>
      </c>
      <c r="M31" s="6">
        <f t="shared" si="0"/>
        <v>-10</v>
      </c>
      <c r="N31" s="7"/>
      <c r="O31" s="5">
        <v>-20.51301404541843</v>
      </c>
      <c r="P31" s="4"/>
      <c r="Q31" s="3">
        <f>O31+(L31-$Q$2)*$Q$1</f>
        <v>-20.644044950107698</v>
      </c>
      <c r="S31" s="3"/>
      <c r="T31" s="3" t="e">
        <f>Q31-#REF!</f>
        <v>#REF!</v>
      </c>
      <c r="U31" s="3"/>
      <c r="V31" s="3"/>
    </row>
    <row r="32" spans="12:22">
      <c r="L32" s="6">
        <v>11</v>
      </c>
      <c r="M32" s="6">
        <f t="shared" si="0"/>
        <v>-11</v>
      </c>
      <c r="N32" s="7">
        <v>-22.835000000000001</v>
      </c>
      <c r="O32" s="5">
        <v>-20.555401732475048</v>
      </c>
      <c r="P32" s="4"/>
      <c r="Q32" s="3">
        <f>O32+(L32-$Q$2)*$Q$1</f>
        <v>-20.657476661735693</v>
      </c>
      <c r="R32" s="3">
        <f>(Q32-P32)^2</f>
        <v>426.73134203015485</v>
      </c>
      <c r="S32" s="3">
        <f>SQRT(R32)</f>
        <v>20.657476661735693</v>
      </c>
      <c r="T32" s="3" t="e">
        <f>Q32-#REF!</f>
        <v>#REF!</v>
      </c>
      <c r="U32" s="3"/>
      <c r="V32" s="3"/>
    </row>
    <row r="33" spans="12:22">
      <c r="L33" s="6">
        <v>12</v>
      </c>
      <c r="M33" s="6">
        <f t="shared" si="0"/>
        <v>-12</v>
      </c>
      <c r="N33" s="7">
        <v>-22.835000000000001</v>
      </c>
      <c r="O33" s="5">
        <v>-20.577461838565529</v>
      </c>
      <c r="P33" s="4"/>
      <c r="Q33" s="3">
        <f>O33+(L33-$Q$2)*$Q$1</f>
        <v>-20.650580792397548</v>
      </c>
      <c r="R33" s="3">
        <f>(Q33-P33)^2</f>
        <v>426.44648706333857</v>
      </c>
      <c r="S33" s="3">
        <f>SQRT(R33)</f>
        <v>20.650580792397548</v>
      </c>
      <c r="T33" s="3" t="e">
        <f>Q33-#REF!</f>
        <v>#REF!</v>
      </c>
      <c r="U33" s="3"/>
      <c r="V33" s="3"/>
    </row>
    <row r="34" spans="12:22">
      <c r="L34" s="6">
        <v>13</v>
      </c>
      <c r="M34" s="6">
        <f t="shared" si="0"/>
        <v>-13</v>
      </c>
      <c r="N34" s="7">
        <v>-22.74</v>
      </c>
      <c r="O34" s="5">
        <v>-20.600256662057149</v>
      </c>
      <c r="P34" s="4"/>
      <c r="Q34" s="3">
        <f>O34+(L34-$Q$2)*$Q$1</f>
        <v>-20.644419640460541</v>
      </c>
      <c r="R34" s="3">
        <f>(Q34-P34)^2</f>
        <v>426.19206229143293</v>
      </c>
      <c r="S34" s="3">
        <f>SQRT(R34)</f>
        <v>20.644419640460541</v>
      </c>
      <c r="T34" s="3" t="e">
        <f>Q34-#REF!</f>
        <v>#REF!</v>
      </c>
      <c r="U34" s="3"/>
      <c r="V34" s="3"/>
    </row>
    <row r="35" spans="12:22">
      <c r="L35" s="6">
        <v>14</v>
      </c>
      <c r="M35" s="6">
        <f t="shared" si="0"/>
        <v>-14</v>
      </c>
      <c r="N35" s="7">
        <v>-22.74</v>
      </c>
      <c r="O35" s="5">
        <v>-20.636299471433119</v>
      </c>
      <c r="P35" s="4"/>
      <c r="Q35" s="3">
        <f>O35+(L35-$Q$2)*$Q$1</f>
        <v>-20.651506474407888</v>
      </c>
      <c r="S35" s="3"/>
      <c r="T35" s="3" t="e">
        <f>Q35-#REF!</f>
        <v>#REF!</v>
      </c>
      <c r="U35" s="3"/>
      <c r="V35" s="3"/>
    </row>
    <row r="36" spans="12:22">
      <c r="L36" s="6">
        <v>15</v>
      </c>
      <c r="M36" s="6">
        <f t="shared" si="0"/>
        <v>-15</v>
      </c>
      <c r="N36" s="7">
        <v>-22.74</v>
      </c>
      <c r="O36" s="5">
        <v>-20.629090346366084</v>
      </c>
      <c r="P36" s="4"/>
      <c r="Q36" s="3">
        <f>O36+(L36-$Q$2)*$Q$1</f>
        <v>-20.615341373912226</v>
      </c>
      <c r="S36" s="3"/>
      <c r="T36" s="3" t="e">
        <f>Q36-#REF!</f>
        <v>#REF!</v>
      </c>
      <c r="U36" s="3"/>
      <c r="V36" s="3"/>
    </row>
    <row r="37" spans="12:22">
      <c r="L37" s="6">
        <v>16</v>
      </c>
      <c r="M37" s="6">
        <f t="shared" si="0"/>
        <v>-16</v>
      </c>
      <c r="N37" s="7">
        <v>-22.77</v>
      </c>
      <c r="O37" s="5">
        <v>-20.643279123895333</v>
      </c>
    </row>
    <row r="38" spans="12:22">
      <c r="L38" s="6">
        <v>24</v>
      </c>
      <c r="M38" s="6">
        <f t="shared" si="0"/>
        <v>-24</v>
      </c>
      <c r="N38" s="7">
        <v>-22.895</v>
      </c>
      <c r="O38" s="5">
        <v>-20.835877652784283</v>
      </c>
    </row>
    <row r="39" spans="12:22">
      <c r="N39" s="1"/>
    </row>
    <row r="40" spans="12:22">
      <c r="N40" s="1"/>
    </row>
    <row r="41" spans="12:22">
      <c r="N41" s="1">
        <v>16</v>
      </c>
    </row>
    <row r="42" spans="12:22">
      <c r="N42" s="1">
        <v>14</v>
      </c>
    </row>
    <row r="43" spans="12:22">
      <c r="N43" s="1">
        <v>12</v>
      </c>
    </row>
    <row r="44" spans="12:22">
      <c r="N44" s="1">
        <v>10</v>
      </c>
    </row>
    <row r="45" spans="12:22">
      <c r="N45" s="1">
        <v>-12</v>
      </c>
    </row>
    <row r="46" spans="12:22">
      <c r="N46" s="1">
        <v>-13</v>
      </c>
    </row>
    <row r="47" spans="12:22">
      <c r="N47" s="1">
        <v>-14</v>
      </c>
    </row>
    <row r="48" spans="12:22">
      <c r="N48" s="1"/>
    </row>
    <row r="49" spans="14:14">
      <c r="N49" s="1"/>
    </row>
    <row r="50" spans="14:14">
      <c r="N50" s="1"/>
    </row>
    <row r="51" spans="14:14">
      <c r="N5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980050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2014-01-04T14:50:46Z</dcterms:created>
  <dcterms:modified xsi:type="dcterms:W3CDTF">2014-01-04T15:06:34Z</dcterms:modified>
</cp:coreProperties>
</file>